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31.xml" ContentType="application/vnd.openxmlformats-officedocument.drawing+xml"/>
  <Override PartName="/xl/drawings/drawing30.xml" ContentType="application/vnd.openxmlformats-officedocument.drawing+xml"/>
  <Override PartName="/xl/drawings/drawing29.xml" ContentType="application/vnd.openxmlformats-officedocument.drawing+xml"/>
  <Override PartName="/xl/drawings/drawing28.xml" ContentType="application/vnd.openxmlformats-officedocument.drawing+xml"/>
  <Override PartName="/xl/drawings/drawing21.xml" ContentType="application/vnd.openxmlformats-officedocument.drawing+xml"/>
  <Override PartName="/xl/drawings/drawing20.xml" ContentType="application/vnd.openxmlformats-officedocument.drawing+xml"/>
  <Override PartName="/xl/drawings/drawing19.xml" ContentType="application/vnd.openxmlformats-officedocument.drawing+xml"/>
  <Override PartName="/xl/drawings/drawing18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7.xml" ContentType="application/vnd.openxmlformats-officedocument.drawing+xml"/>
  <Override PartName="/xl/drawings/drawing26.xml" ContentType="application/vnd.openxmlformats-officedocument.drawing+xml"/>
  <Override PartName="/xl/drawings/drawing25.xml" ContentType="application/vnd.openxmlformats-officedocument.drawing+xml"/>
  <Override PartName="/xl/drawings/drawing24.xml" ContentType="application/vnd.openxmlformats-officedocument.drawing+xml"/>
  <Override PartName="/xl/drawings/drawing17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1.xml" ContentType="application/vnd.openxmlformats-officedocument.drawing+xml"/>
  <Override PartName="/xl/drawings/drawing6.xml" ContentType="application/vnd.openxmlformats-officedocument.drawing+xml"/>
  <Override PartName="/xl/drawings/drawing1.xml" ContentType="application/vnd.openxmlformats-officedocument.drawing+xml"/>
  <Override PartName="/xl/styles.xml" ContentType="application/vnd.openxmlformats-officedocument.spreadsheetml.styles+xml"/>
  <Override PartName="/xl/theme/theme1.xml" ContentType="application/vnd.openxmlformats-officedocument.theme+xml"/>
  <Override PartName="/xl/drawings/drawing8.xml" ContentType="application/vnd.openxmlformats-officedocument.drawing+xml"/>
  <Override PartName="/xl/drawings/drawing12.xml" ContentType="application/vnd.openxmlformats-officedocument.drawing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drawings/drawing9.xml" ContentType="application/vnd.openxmlformats-officedocument.drawing+xml"/>
  <Override PartName="/xl/drawings/drawing4.xml" ContentType="application/vnd.openxmlformats-officedocument.drawing+xml"/>
  <Override PartName="/xl/drawings/drawing3.xml" ContentType="application/vnd.openxmlformats-officedocument.drawing+xml"/>
  <Override PartName="/xl/drawings/drawing10.xml" ContentType="application/vnd.openxmlformats-officedocument.drawing+xml"/>
  <Override PartName="/xl/drawings/drawing5.xml" ContentType="application/vnd.openxmlformats-officedocument.drawing+xml"/>
  <Override PartName="/xl/drawings/drawing2.xml" ContentType="application/vnd.openxmlformats-officedocument.drawing+xml"/>
  <Override PartName="/xl/drawings/drawing7.xml" ContentType="application/vnd.openxmlformats-officedocument.drawing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27.xml" ContentType="application/vnd.openxmlformats-officedocument.spreadsheetml.worksheet+xml"/>
  <Override PartName="/xl/worksheets/sheet11.xml" ContentType="application/vnd.openxmlformats-officedocument.spreadsheetml.worksheet+xml"/>
  <Override PartName="/xl/drawings/drawing15.xml" ContentType="application/vnd.openxmlformats-officedocument.drawing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0.xml" ContentType="application/vnd.openxmlformats-officedocument.spreadsheetml.worksheet+xml"/>
  <Override PartName="/xl/worksheets/sheet9.xml" ContentType="application/vnd.openxmlformats-officedocument.spreadsheetml.worksheet+xml"/>
  <Override PartName="/xl/worksheets/sheet5.xml" ContentType="application/vnd.openxmlformats-officedocument.spreadsheetml.worksheet+xml"/>
  <Override PartName="/xl/drawings/drawing16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3.xml" ContentType="application/vnd.openxmlformats-officedocument.spreadsheetml.worksheet+xml"/>
  <Override PartName="/xl/drawings/drawing13.xml" ContentType="application/vnd.openxmlformats-officedocument.drawing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2.xml" ContentType="application/vnd.openxmlformats-officedocument.spreadsheetml.worksheet+xml"/>
  <Override PartName="/xl/worksheets/sheet21.xml" ContentType="application/vnd.openxmlformats-officedocument.spreadsheetml.worksheet+xml"/>
  <Override PartName="/xl/worksheets/sheet17.xml" ContentType="application/vnd.openxmlformats-officedocument.spreadsheetml.worksheet+xml"/>
  <Override PartName="/xl/drawings/drawing14.xml" ContentType="application/vnd.openxmlformats-officedocument.drawing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comments16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3.xml" ContentType="application/vnd.openxmlformats-officedocument.spreadsheetml.comment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8.xml" ContentType="application/vnd.openxmlformats-officedocument.spreadsheetml.comments+xml"/>
  <Override PartName="/xl/comments6.xml" ContentType="application/vnd.openxmlformats-officedocument.spreadsheetml.comments+xml"/>
  <Override PartName="/xl/comments13.xml" ContentType="application/vnd.openxmlformats-officedocument.spreadsheetml.comments+xml"/>
  <Override PartName="/xl/comments21.xml" ContentType="application/vnd.openxmlformats-officedocument.spreadsheetml.comments+xml"/>
  <Override PartName="/xl/comments22.xml" ContentType="application/vnd.openxmlformats-officedocument.spreadsheetml.comments+xml"/>
  <Override PartName="/xl/comments24.xml" ContentType="application/vnd.openxmlformats-officedocument.spreadsheetml.comments+xml"/>
  <Override PartName="/xl/comments12.xml" ContentType="application/vnd.openxmlformats-officedocument.spreadsheetml.comments+xml"/>
  <Override PartName="/xl/comments23.xml" ContentType="application/vnd.openxmlformats-officedocument.spreadsheetml.comments+xml"/>
  <Override PartName="/xl/comments20.xml" ContentType="application/vnd.openxmlformats-officedocument.spreadsheetml.comments+xml"/>
  <Override PartName="/xl/comments14.xml" ContentType="application/vnd.openxmlformats-officedocument.spreadsheetml.comments+xml"/>
  <Override PartName="/xl/comments17.xml" ContentType="application/vnd.openxmlformats-officedocument.spreadsheetml.comments+xml"/>
  <Override PartName="/xl/comments15.xml" ContentType="application/vnd.openxmlformats-officedocument.spreadsheetml.comments+xml"/>
  <Override PartName="/xl/comments18.xml" ContentType="application/vnd.openxmlformats-officedocument.spreadsheetml.comments+xml"/>
  <Override PartName="/xl/comments19.xml" ContentType="application/vnd.openxmlformats-officedocument.spreadsheetml.comments+xml"/>
  <Override PartName="/xl/comments25.xml" ContentType="application/vnd.openxmlformats-officedocument.spreadsheetml.comments+xml"/>
  <Override PartName="/xl/comments30.xml" ContentType="application/vnd.openxmlformats-officedocument.spreadsheetml.comments+xml"/>
  <Override PartName="/xl/comments9.xml" ContentType="application/vnd.openxmlformats-officedocument.spreadsheetml.comments+xml"/>
  <Override PartName="/xl/comments3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xl/comments7.xml" ContentType="application/vnd.openxmlformats-officedocument.spreadsheetml.comments+xml"/>
  <Override PartName="/docProps/app.xml" ContentType="application/vnd.openxmlformats-officedocument.extended-properties+xml"/>
  <Override PartName="/xl/comments29.xml" ContentType="application/vnd.openxmlformats-officedocument.spreadsheetml.comments+xml"/>
  <Override PartName="/xl/comments26.xml" ContentType="application/vnd.openxmlformats-officedocument.spreadsheetml.comments+xml"/>
  <Override PartName="/xl/comments11.xml" ContentType="application/vnd.openxmlformats-officedocument.spreadsheetml.comments+xml"/>
  <Override PartName="/xl/comments27.xml" ContentType="application/vnd.openxmlformats-officedocument.spreadsheetml.comments+xml"/>
  <Override PartName="/xl/comments10.xml" ContentType="application/vnd.openxmlformats-officedocument.spreadsheetml.comments+xml"/>
  <Override PartName="/xl/comments28.xml" ContentType="application/vnd.openxmlformats-officedocument.spreadsheetml.comment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Users\dvera\OneDrive\Desktop\MVS1\Avenimiento\1 H_01\Caudal\12 Mayo 2022\"/>
    </mc:Choice>
  </mc:AlternateContent>
  <bookViews>
    <workbookView xWindow="0" yWindow="0" windowWidth="19200" windowHeight="6730"/>
  </bookViews>
  <sheets>
    <sheet name="Resumen mensual" sheetId="40" r:id="rId1"/>
    <sheet name="Día 1" sheetId="7" r:id="rId2"/>
    <sheet name="Día 2" sheetId="8" r:id="rId3"/>
    <sheet name="Día 3" sheetId="9" r:id="rId4"/>
    <sheet name="Día 4" sheetId="10" r:id="rId5"/>
    <sheet name="Día 5" sheetId="11" r:id="rId6"/>
    <sheet name="DÍa 6" sheetId="12" r:id="rId7"/>
    <sheet name="Día 7" sheetId="13" r:id="rId8"/>
    <sheet name="Día 8" sheetId="14" r:id="rId9"/>
    <sheet name="Día 9" sheetId="15" r:id="rId10"/>
    <sheet name="Día 10" sheetId="16" r:id="rId11"/>
    <sheet name="Día 11" sheetId="17" r:id="rId12"/>
    <sheet name="Día 12" sheetId="18" r:id="rId13"/>
    <sheet name="Día 13" sheetId="19" r:id="rId14"/>
    <sheet name="Día 14" sheetId="20" r:id="rId15"/>
    <sheet name="Día 15" sheetId="21" r:id="rId16"/>
    <sheet name="Día 16" sheetId="22" r:id="rId17"/>
    <sheet name="Día 17" sheetId="23" r:id="rId18"/>
    <sheet name="Día 18" sheetId="24" r:id="rId19"/>
    <sheet name="Día 19" sheetId="25" r:id="rId20"/>
    <sheet name="Día 20" sheetId="26" r:id="rId21"/>
    <sheet name="Día 21" sheetId="27" r:id="rId22"/>
    <sheet name="Día 22" sheetId="28" r:id="rId23"/>
    <sheet name="Día 23" sheetId="29" r:id="rId24"/>
    <sheet name="Día 24" sheetId="30" r:id="rId25"/>
    <sheet name="Día 25" sheetId="31" r:id="rId26"/>
    <sheet name="Día 26" sheetId="32" r:id="rId27"/>
    <sheet name="Día 27" sheetId="33" r:id="rId28"/>
    <sheet name="Día 28" sheetId="34" r:id="rId29"/>
    <sheet name="Día 29" sheetId="41" r:id="rId30"/>
    <sheet name="Día 30" sheetId="42" r:id="rId31"/>
    <sheet name="Día 31" sheetId="45" r:id="rId32"/>
  </sheets>
  <definedNames>
    <definedName name="_xlnm.Print_Area" localSheetId="1">'Día 1'!$B$1:$O$43</definedName>
    <definedName name="_xlnm.Print_Area" localSheetId="10">'Día 10'!$B$1:$O$43</definedName>
    <definedName name="_xlnm.Print_Area" localSheetId="11">'Día 11'!$B$1:$O$43</definedName>
    <definedName name="_xlnm.Print_Area" localSheetId="12">'Día 12'!$B$1:$O$43</definedName>
    <definedName name="_xlnm.Print_Area" localSheetId="13">'Día 13'!$B$1:$O$43</definedName>
    <definedName name="_xlnm.Print_Area" localSheetId="14">'Día 14'!$B$1:$O$43</definedName>
    <definedName name="_xlnm.Print_Area" localSheetId="15">'Día 15'!$B$1:$O$43</definedName>
    <definedName name="_xlnm.Print_Area" localSheetId="16">'Día 16'!$B$1:$O$43</definedName>
    <definedName name="_xlnm.Print_Area" localSheetId="17">'Día 17'!$B$1:$O$43</definedName>
    <definedName name="_xlnm.Print_Area" localSheetId="18">'Día 18'!$B$1:$O$43</definedName>
    <definedName name="_xlnm.Print_Area" localSheetId="19">'Día 19'!$B$1:$O$43</definedName>
    <definedName name="_xlnm.Print_Area" localSheetId="2">'Día 2'!$B$1:$O$43</definedName>
    <definedName name="_xlnm.Print_Area" localSheetId="20">'Día 20'!$B$1:$O$43</definedName>
    <definedName name="_xlnm.Print_Area" localSheetId="21">'Día 21'!$B$1:$O$43</definedName>
    <definedName name="_xlnm.Print_Area" localSheetId="22">'Día 22'!$B$1:$O$43</definedName>
    <definedName name="_xlnm.Print_Area" localSheetId="23">'Día 23'!$B$1:$O$43</definedName>
    <definedName name="_xlnm.Print_Area" localSheetId="24">'Día 24'!$B$1:$O$43</definedName>
    <definedName name="_xlnm.Print_Area" localSheetId="25">'Día 25'!$B$1:$O$43</definedName>
    <definedName name="_xlnm.Print_Area" localSheetId="26">'Día 26'!$B$1:$O$43</definedName>
    <definedName name="_xlnm.Print_Area" localSheetId="27">'Día 27'!$B$1:$O$43</definedName>
    <definedName name="_xlnm.Print_Area" localSheetId="28">'Día 28'!$B$1:$O$43</definedName>
    <definedName name="_xlnm.Print_Area" localSheetId="29">'Día 29'!$B$1:$O$43</definedName>
    <definedName name="_xlnm.Print_Area" localSheetId="3">'Día 3'!$B$1:$O$43</definedName>
    <definedName name="_xlnm.Print_Area" localSheetId="30">'Día 30'!$B$1:$O$43</definedName>
    <definedName name="_xlnm.Print_Area" localSheetId="31">'Día 31'!$B$1:$O$43</definedName>
    <definedName name="_xlnm.Print_Area" localSheetId="4">'Día 4'!$B$1:$O$43</definedName>
    <definedName name="_xlnm.Print_Area" localSheetId="5">'Día 5'!$B$1:$O$43</definedName>
    <definedName name="_xlnm.Print_Area" localSheetId="6">'DÍa 6'!$B$1:$O$43</definedName>
    <definedName name="_xlnm.Print_Area" localSheetId="7">'Día 7'!$B$1:$O$43</definedName>
    <definedName name="_xlnm.Print_Area" localSheetId="8">'Día 8'!$B$1:$O$43</definedName>
    <definedName name="_xlnm.Print_Area" localSheetId="9">'Día 9'!$B$1:$O$43</definedName>
  </definedNames>
  <calcPr calcId="152511"/>
</workbook>
</file>

<file path=xl/calcChain.xml><?xml version="1.0" encoding="utf-8"?>
<calcChain xmlns="http://schemas.openxmlformats.org/spreadsheetml/2006/main">
  <c r="L37" i="40" l="1"/>
  <c r="L36" i="40"/>
  <c r="L30" i="40"/>
  <c r="L24" i="40"/>
  <c r="L19" i="40"/>
  <c r="L18" i="40"/>
  <c r="L12" i="40"/>
  <c r="G44" i="40" l="1"/>
  <c r="H42" i="40" l="1"/>
  <c r="G42" i="40"/>
  <c r="Q46" i="40" l="1"/>
  <c r="G41" i="40" l="1"/>
  <c r="Q41" i="40" l="1"/>
  <c r="H11" i="40"/>
  <c r="G11" i="40"/>
  <c r="Q16" i="40"/>
  <c r="Q15" i="40"/>
  <c r="Q14" i="40"/>
  <c r="Q13" i="40"/>
  <c r="Q12" i="40"/>
  <c r="Q11" i="40"/>
  <c r="F41" i="40" l="1"/>
  <c r="F40" i="40"/>
  <c r="E16" i="26"/>
  <c r="E21" i="26"/>
  <c r="D21" i="26"/>
  <c r="P11" i="40" l="1"/>
  <c r="L13" i="40"/>
  <c r="Q33" i="40" l="1"/>
  <c r="Q34" i="40"/>
  <c r="Q35" i="40"/>
  <c r="Q38" i="40"/>
  <c r="Q27" i="40"/>
  <c r="Q28" i="40"/>
  <c r="Q29" i="40"/>
  <c r="Q30" i="40"/>
  <c r="Q31" i="40"/>
  <c r="Q32" i="40"/>
  <c r="Q23" i="40"/>
  <c r="Q24" i="40"/>
  <c r="Q25" i="40"/>
  <c r="Q26" i="40"/>
  <c r="F39" i="40"/>
  <c r="G40" i="40"/>
  <c r="Q40" i="40" s="1"/>
  <c r="F32" i="40"/>
  <c r="F33" i="40"/>
  <c r="G33" i="40"/>
  <c r="F34" i="40"/>
  <c r="G34" i="40"/>
  <c r="F35" i="40"/>
  <c r="G35" i="40"/>
  <c r="F36" i="40"/>
  <c r="G37" i="40" s="1"/>
  <c r="F37" i="40"/>
  <c r="F38" i="40"/>
  <c r="G38" i="40"/>
  <c r="G39" i="40"/>
  <c r="Q39" i="40" s="1"/>
  <c r="Q19" i="40"/>
  <c r="Q17" i="40"/>
  <c r="Q18" i="40"/>
  <c r="P41" i="40"/>
  <c r="C8" i="45"/>
  <c r="D16" i="45"/>
  <c r="E16" i="45"/>
  <c r="B7" i="45"/>
  <c r="D32" i="45"/>
  <c r="E32" i="45"/>
  <c r="D31" i="45"/>
  <c r="E31" i="45"/>
  <c r="D30" i="45"/>
  <c r="E30" i="45"/>
  <c r="D29" i="45"/>
  <c r="E29" i="45"/>
  <c r="D28" i="45"/>
  <c r="E28" i="45"/>
  <c r="D26" i="45"/>
  <c r="E26" i="45" s="1"/>
  <c r="D25" i="45"/>
  <c r="E25" i="45"/>
  <c r="D24" i="45"/>
  <c r="E24" i="45"/>
  <c r="D23" i="45"/>
  <c r="E23" i="45"/>
  <c r="D21" i="45"/>
  <c r="E21" i="45" s="1"/>
  <c r="D20" i="45"/>
  <c r="E20" i="45"/>
  <c r="D19" i="45"/>
  <c r="E19" i="45"/>
  <c r="D18" i="45"/>
  <c r="E18" i="45"/>
  <c r="D15" i="45"/>
  <c r="E15" i="45"/>
  <c r="D14" i="45"/>
  <c r="E14" i="45"/>
  <c r="D13" i="45"/>
  <c r="E13" i="45"/>
  <c r="D12" i="45"/>
  <c r="E12" i="45"/>
  <c r="D11" i="45"/>
  <c r="E11" i="45"/>
  <c r="D10" i="45"/>
  <c r="E10" i="45"/>
  <c r="F14" i="40"/>
  <c r="F13" i="40"/>
  <c r="G13" i="40"/>
  <c r="F16" i="40"/>
  <c r="F17" i="40"/>
  <c r="F18" i="40"/>
  <c r="F19" i="40"/>
  <c r="F20" i="40"/>
  <c r="F21" i="40"/>
  <c r="C8" i="42"/>
  <c r="D16" i="42"/>
  <c r="E16" i="42"/>
  <c r="C8" i="41"/>
  <c r="D16" i="41"/>
  <c r="E16" i="41"/>
  <c r="F22" i="40"/>
  <c r="F23" i="40"/>
  <c r="F26" i="40"/>
  <c r="F15" i="40"/>
  <c r="G15" i="40"/>
  <c r="P40" i="40"/>
  <c r="D32" i="42"/>
  <c r="E32" i="42"/>
  <c r="D31" i="42"/>
  <c r="E31" i="42"/>
  <c r="D30" i="42"/>
  <c r="E30" i="42"/>
  <c r="D29" i="42"/>
  <c r="E29" i="42"/>
  <c r="D28" i="42"/>
  <c r="E28" i="42"/>
  <c r="D26" i="42"/>
  <c r="E26" i="42"/>
  <c r="D25" i="42"/>
  <c r="E25" i="42"/>
  <c r="D24" i="42"/>
  <c r="E24" i="42"/>
  <c r="D23" i="42"/>
  <c r="E23" i="42"/>
  <c r="D21" i="42"/>
  <c r="E21" i="42" s="1"/>
  <c r="D20" i="42"/>
  <c r="E20" i="42"/>
  <c r="D19" i="42"/>
  <c r="E19" i="42"/>
  <c r="D18" i="42"/>
  <c r="E18" i="42"/>
  <c r="D15" i="42"/>
  <c r="E15" i="42"/>
  <c r="D14" i="42"/>
  <c r="E14" i="42"/>
  <c r="D13" i="42"/>
  <c r="E13" i="42"/>
  <c r="D12" i="42"/>
  <c r="E12" i="42"/>
  <c r="D11" i="42"/>
  <c r="E11" i="42"/>
  <c r="D10" i="42"/>
  <c r="E10" i="42"/>
  <c r="D32" i="41"/>
  <c r="E32" i="41"/>
  <c r="D31" i="41"/>
  <c r="E31" i="41"/>
  <c r="D30" i="41"/>
  <c r="E30" i="41"/>
  <c r="D29" i="41"/>
  <c r="E29" i="41"/>
  <c r="D28" i="41"/>
  <c r="E28" i="41"/>
  <c r="D26" i="41"/>
  <c r="E26" i="41"/>
  <c r="D25" i="41"/>
  <c r="E25" i="41"/>
  <c r="D24" i="41"/>
  <c r="E24" i="41"/>
  <c r="D23" i="41"/>
  <c r="E23" i="41"/>
  <c r="D21" i="41"/>
  <c r="E21" i="41"/>
  <c r="D20" i="41"/>
  <c r="E20" i="41"/>
  <c r="D19" i="41"/>
  <c r="E19" i="41"/>
  <c r="D18" i="41"/>
  <c r="E18" i="41"/>
  <c r="D15" i="41"/>
  <c r="E15" i="41"/>
  <c r="D14" i="41"/>
  <c r="E14" i="41"/>
  <c r="D13" i="41"/>
  <c r="E13" i="41"/>
  <c r="D12" i="41"/>
  <c r="E12" i="41"/>
  <c r="D11" i="41"/>
  <c r="E11" i="41"/>
  <c r="D10" i="41"/>
  <c r="E10" i="41"/>
  <c r="F11" i="40"/>
  <c r="F12" i="40"/>
  <c r="P15" i="40"/>
  <c r="F24" i="40"/>
  <c r="F25" i="40"/>
  <c r="F27" i="40"/>
  <c r="G27" i="40"/>
  <c r="F28" i="40"/>
  <c r="F29" i="40"/>
  <c r="F30" i="40"/>
  <c r="F31" i="40"/>
  <c r="E28" i="11"/>
  <c r="P20" i="40"/>
  <c r="P25" i="40"/>
  <c r="P28" i="40"/>
  <c r="P29" i="40"/>
  <c r="P30" i="40"/>
  <c r="P31" i="40"/>
  <c r="P32" i="40"/>
  <c r="P33" i="40"/>
  <c r="P34" i="40"/>
  <c r="P37" i="40"/>
  <c r="P38" i="40"/>
  <c r="B7" i="8"/>
  <c r="B7" i="9"/>
  <c r="B7" i="10"/>
  <c r="B7" i="11"/>
  <c r="B7" i="12"/>
  <c r="B7" i="13"/>
  <c r="B7" i="14"/>
  <c r="B7" i="15"/>
  <c r="B7" i="16"/>
  <c r="B7" i="17"/>
  <c r="B7" i="18"/>
  <c r="B7" i="19"/>
  <c r="B7" i="20"/>
  <c r="B7" i="21"/>
  <c r="B7" i="22"/>
  <c r="B7" i="23"/>
  <c r="B7" i="24"/>
  <c r="B7" i="25"/>
  <c r="B7" i="26"/>
  <c r="B7" i="27"/>
  <c r="B7" i="28"/>
  <c r="B7" i="29"/>
  <c r="B7" i="30"/>
  <c r="B7" i="31"/>
  <c r="B7" i="32"/>
  <c r="B7" i="33"/>
  <c r="B7" i="34"/>
  <c r="B7" i="41"/>
  <c r="B7" i="42"/>
  <c r="C8" i="33"/>
  <c r="D16" i="33"/>
  <c r="E16" i="33"/>
  <c r="C8" i="32"/>
  <c r="D16" i="32"/>
  <c r="E16" i="32"/>
  <c r="D26" i="16"/>
  <c r="D26" i="11"/>
  <c r="E26" i="11"/>
  <c r="D26" i="10"/>
  <c r="E26" i="10"/>
  <c r="D21" i="12"/>
  <c r="E21" i="12"/>
  <c r="D26" i="14"/>
  <c r="D26" i="13"/>
  <c r="E26" i="13"/>
  <c r="D26" i="12"/>
  <c r="E26" i="12"/>
  <c r="D26" i="15"/>
  <c r="E26" i="15"/>
  <c r="D26" i="17"/>
  <c r="E26" i="17"/>
  <c r="D26" i="18"/>
  <c r="E26" i="18"/>
  <c r="D26" i="19"/>
  <c r="E26" i="19"/>
  <c r="D26" i="22"/>
  <c r="E26" i="22"/>
  <c r="D26" i="21"/>
  <c r="E26" i="21"/>
  <c r="D26" i="20"/>
  <c r="E26" i="20"/>
  <c r="E23" i="33"/>
  <c r="E11" i="29"/>
  <c r="E14" i="26"/>
  <c r="E30" i="19"/>
  <c r="E23" i="17"/>
  <c r="E31" i="10"/>
  <c r="E25" i="9"/>
  <c r="E32" i="8"/>
  <c r="D16" i="7"/>
  <c r="E16" i="7"/>
  <c r="C8" i="34"/>
  <c r="D16" i="34"/>
  <c r="E16" i="34" s="1"/>
  <c r="C8" i="31"/>
  <c r="D16" i="31"/>
  <c r="E16" i="31"/>
  <c r="C8" i="30"/>
  <c r="D16" i="30"/>
  <c r="E16" i="30"/>
  <c r="C8" i="29"/>
  <c r="D16" i="29"/>
  <c r="E16" i="29"/>
  <c r="C8" i="28"/>
  <c r="D16" i="28"/>
  <c r="E16" i="28"/>
  <c r="C8" i="27"/>
  <c r="D16" i="27"/>
  <c r="E16" i="27"/>
  <c r="C8" i="26"/>
  <c r="D16" i="26"/>
  <c r="C8" i="25"/>
  <c r="D16" i="25"/>
  <c r="E16" i="25"/>
  <c r="C8" i="24"/>
  <c r="D16" i="24"/>
  <c r="E16" i="24"/>
  <c r="C8" i="23"/>
  <c r="D16" i="23"/>
  <c r="E16" i="23"/>
  <c r="C8" i="22"/>
  <c r="D16" i="22"/>
  <c r="E16" i="22"/>
  <c r="C8" i="21"/>
  <c r="D16" i="21"/>
  <c r="E16" i="21"/>
  <c r="C8" i="20"/>
  <c r="D16" i="20"/>
  <c r="E16" i="20"/>
  <c r="C8" i="19"/>
  <c r="D16" i="19"/>
  <c r="E16" i="19"/>
  <c r="C8" i="18"/>
  <c r="D16" i="18"/>
  <c r="E16" i="18"/>
  <c r="C8" i="17"/>
  <c r="D16" i="17"/>
  <c r="E16" i="17"/>
  <c r="C8" i="16"/>
  <c r="D16" i="16"/>
  <c r="E16" i="16"/>
  <c r="C8" i="15"/>
  <c r="D16" i="15"/>
  <c r="E16" i="15"/>
  <c r="C8" i="14"/>
  <c r="D16" i="14"/>
  <c r="E16" i="14"/>
  <c r="C8" i="13"/>
  <c r="D16" i="13"/>
  <c r="E16" i="13"/>
  <c r="C8" i="12"/>
  <c r="D16" i="12"/>
  <c r="E16" i="12"/>
  <c r="C8" i="11"/>
  <c r="D16" i="11"/>
  <c r="E16" i="11"/>
  <c r="C8" i="10"/>
  <c r="D16" i="10"/>
  <c r="E16" i="10"/>
  <c r="D10" i="14"/>
  <c r="E10" i="14"/>
  <c r="D21" i="7"/>
  <c r="E21" i="7"/>
  <c r="E25" i="7"/>
  <c r="D26" i="9"/>
  <c r="E26" i="9"/>
  <c r="C8" i="9"/>
  <c r="D16" i="9"/>
  <c r="E16" i="9"/>
  <c r="D26" i="8"/>
  <c r="E26" i="8"/>
  <c r="C8" i="8"/>
  <c r="D16" i="8"/>
  <c r="E16" i="8"/>
  <c r="D26" i="7"/>
  <c r="E26" i="7"/>
  <c r="D26" i="23"/>
  <c r="E26" i="23"/>
  <c r="D26" i="34"/>
  <c r="E26" i="34"/>
  <c r="D26" i="33"/>
  <c r="E26" i="33"/>
  <c r="D26" i="32"/>
  <c r="E26" i="32"/>
  <c r="D26" i="31"/>
  <c r="E26" i="31"/>
  <c r="D26" i="30"/>
  <c r="E26" i="30"/>
  <c r="D26" i="29"/>
  <c r="E26" i="29"/>
  <c r="D26" i="28"/>
  <c r="E26" i="28"/>
  <c r="D26" i="27"/>
  <c r="E26" i="27"/>
  <c r="D26" i="26"/>
  <c r="E26" i="26"/>
  <c r="D26" i="25"/>
  <c r="E26" i="25"/>
  <c r="D26" i="24"/>
  <c r="E26" i="24"/>
  <c r="D24" i="7"/>
  <c r="E24" i="7"/>
  <c r="D32" i="34"/>
  <c r="E32" i="34"/>
  <c r="D31" i="34"/>
  <c r="E31" i="34"/>
  <c r="D30" i="34"/>
  <c r="E30" i="34"/>
  <c r="D29" i="34"/>
  <c r="E29" i="34"/>
  <c r="D28" i="34"/>
  <c r="E28" i="34"/>
  <c r="D25" i="34"/>
  <c r="E25" i="34"/>
  <c r="D24" i="34"/>
  <c r="E24" i="34"/>
  <c r="D23" i="34"/>
  <c r="E23" i="34"/>
  <c r="D21" i="34"/>
  <c r="E21" i="34" s="1"/>
  <c r="D20" i="34"/>
  <c r="E20" i="34"/>
  <c r="D19" i="34"/>
  <c r="E19" i="34"/>
  <c r="D18" i="34"/>
  <c r="E18" i="34"/>
  <c r="D15" i="34"/>
  <c r="E15" i="34"/>
  <c r="D14" i="34"/>
  <c r="E14" i="34"/>
  <c r="D13" i="34"/>
  <c r="E13" i="34"/>
  <c r="D12" i="34"/>
  <c r="E12" i="34"/>
  <c r="D11" i="34"/>
  <c r="E11" i="34"/>
  <c r="D10" i="34"/>
  <c r="E10" i="34"/>
  <c r="D32" i="33"/>
  <c r="E32" i="33"/>
  <c r="D31" i="33"/>
  <c r="E31" i="33"/>
  <c r="D30" i="33"/>
  <c r="E30" i="33"/>
  <c r="D29" i="33"/>
  <c r="E29" i="33"/>
  <c r="D28" i="33"/>
  <c r="E28" i="33"/>
  <c r="D25" i="33"/>
  <c r="E25" i="33"/>
  <c r="D24" i="33"/>
  <c r="E24" i="33"/>
  <c r="D23" i="33"/>
  <c r="D21" i="33"/>
  <c r="E21" i="33"/>
  <c r="D20" i="33"/>
  <c r="E20" i="33"/>
  <c r="D19" i="33"/>
  <c r="E19" i="33"/>
  <c r="D18" i="33"/>
  <c r="E18" i="33"/>
  <c r="D15" i="33"/>
  <c r="E15" i="33"/>
  <c r="D14" i="33"/>
  <c r="E14" i="33"/>
  <c r="D13" i="33"/>
  <c r="E13" i="33"/>
  <c r="D12" i="33"/>
  <c r="E12" i="33"/>
  <c r="D11" i="33"/>
  <c r="E11" i="33"/>
  <c r="D10" i="33"/>
  <c r="E10" i="33"/>
  <c r="D32" i="32"/>
  <c r="E32" i="32"/>
  <c r="D31" i="32"/>
  <c r="E31" i="32"/>
  <c r="D30" i="32"/>
  <c r="E30" i="32"/>
  <c r="D29" i="32"/>
  <c r="E29" i="32"/>
  <c r="D28" i="32"/>
  <c r="E28" i="32"/>
  <c r="D25" i="32"/>
  <c r="E25" i="32"/>
  <c r="D24" i="32"/>
  <c r="E24" i="32"/>
  <c r="D23" i="32"/>
  <c r="E23" i="32"/>
  <c r="D21" i="32"/>
  <c r="E21" i="32" s="1"/>
  <c r="D20" i="32"/>
  <c r="E20" i="32"/>
  <c r="D19" i="32"/>
  <c r="E19" i="32"/>
  <c r="D18" i="32"/>
  <c r="E18" i="32"/>
  <c r="D15" i="32"/>
  <c r="E15" i="32"/>
  <c r="D14" i="32"/>
  <c r="E14" i="32"/>
  <c r="D13" i="32"/>
  <c r="E13" i="32"/>
  <c r="D12" i="32"/>
  <c r="E12" i="32"/>
  <c r="D11" i="32"/>
  <c r="E11" i="32"/>
  <c r="D10" i="32"/>
  <c r="E10" i="32"/>
  <c r="D32" i="31"/>
  <c r="E32" i="31"/>
  <c r="D31" i="31"/>
  <c r="E31" i="31"/>
  <c r="D30" i="31"/>
  <c r="E30" i="31"/>
  <c r="D29" i="31"/>
  <c r="E29" i="31"/>
  <c r="D28" i="31"/>
  <c r="E28" i="31"/>
  <c r="D25" i="31"/>
  <c r="E25" i="31"/>
  <c r="D24" i="31"/>
  <c r="E24" i="31"/>
  <c r="D23" i="31"/>
  <c r="E23" i="31"/>
  <c r="D21" i="31"/>
  <c r="E21" i="31"/>
  <c r="D20" i="31"/>
  <c r="E20" i="31"/>
  <c r="D19" i="31"/>
  <c r="E19" i="31"/>
  <c r="D18" i="31"/>
  <c r="E18" i="31"/>
  <c r="D15" i="31"/>
  <c r="E15" i="31"/>
  <c r="D14" i="31"/>
  <c r="E14" i="31"/>
  <c r="D13" i="31"/>
  <c r="E13" i="31"/>
  <c r="D12" i="31"/>
  <c r="E12" i="31"/>
  <c r="D11" i="31"/>
  <c r="E11" i="31"/>
  <c r="D10" i="31"/>
  <c r="E10" i="31"/>
  <c r="D32" i="30"/>
  <c r="E32" i="30"/>
  <c r="D31" i="30"/>
  <c r="E31" i="30"/>
  <c r="D30" i="30"/>
  <c r="E30" i="30"/>
  <c r="D29" i="30"/>
  <c r="E29" i="30"/>
  <c r="D28" i="30"/>
  <c r="E27" i="30"/>
  <c r="D25" i="30"/>
  <c r="E25" i="30"/>
  <c r="D24" i="30"/>
  <c r="E24" i="30"/>
  <c r="D23" i="30"/>
  <c r="E23" i="30"/>
  <c r="D21" i="30"/>
  <c r="E21" i="30"/>
  <c r="D20" i="30"/>
  <c r="E20" i="30"/>
  <c r="D19" i="30"/>
  <c r="E19" i="30"/>
  <c r="D18" i="30"/>
  <c r="E18" i="30"/>
  <c r="D15" i="30"/>
  <c r="E15" i="30"/>
  <c r="D14" i="30"/>
  <c r="E14" i="30"/>
  <c r="D13" i="30"/>
  <c r="E13" i="30"/>
  <c r="D12" i="30"/>
  <c r="E12" i="30"/>
  <c r="D11" i="30"/>
  <c r="E11" i="30"/>
  <c r="D10" i="30"/>
  <c r="E10" i="30"/>
  <c r="D32" i="29"/>
  <c r="E32" i="29"/>
  <c r="D31" i="29"/>
  <c r="E31" i="29"/>
  <c r="D30" i="29"/>
  <c r="E30" i="29"/>
  <c r="D29" i="29"/>
  <c r="E29" i="29"/>
  <c r="D28" i="29"/>
  <c r="E28" i="29"/>
  <c r="D25" i="29"/>
  <c r="E25" i="29"/>
  <c r="D24" i="29"/>
  <c r="E24" i="29"/>
  <c r="D23" i="29"/>
  <c r="E23" i="29"/>
  <c r="D21" i="29"/>
  <c r="E21" i="29"/>
  <c r="D20" i="29"/>
  <c r="E20" i="29"/>
  <c r="D19" i="29"/>
  <c r="E19" i="29"/>
  <c r="D18" i="29"/>
  <c r="E18" i="29"/>
  <c r="D15" i="29"/>
  <c r="E15" i="29"/>
  <c r="D14" i="29"/>
  <c r="E14" i="29"/>
  <c r="D13" i="29"/>
  <c r="E13" i="29"/>
  <c r="D12" i="29"/>
  <c r="E12" i="29"/>
  <c r="D11" i="29"/>
  <c r="D10" i="29"/>
  <c r="E10" i="29"/>
  <c r="D32" i="28"/>
  <c r="E32" i="28"/>
  <c r="D31" i="28"/>
  <c r="E31" i="28"/>
  <c r="D30" i="28"/>
  <c r="E30" i="28"/>
  <c r="D29" i="28"/>
  <c r="E29" i="28"/>
  <c r="D28" i="28"/>
  <c r="E28" i="28"/>
  <c r="D25" i="28"/>
  <c r="E25" i="28"/>
  <c r="D24" i="28"/>
  <c r="E24" i="28"/>
  <c r="D23" i="28"/>
  <c r="E23" i="28"/>
  <c r="D21" i="28"/>
  <c r="E21" i="28"/>
  <c r="D20" i="28"/>
  <c r="E20" i="28"/>
  <c r="D19" i="28"/>
  <c r="E19" i="28"/>
  <c r="D18" i="28"/>
  <c r="E18" i="28"/>
  <c r="D15" i="28"/>
  <c r="E15" i="28"/>
  <c r="D14" i="28"/>
  <c r="E14" i="28"/>
  <c r="D13" i="28"/>
  <c r="E13" i="28"/>
  <c r="D12" i="28"/>
  <c r="E12" i="28"/>
  <c r="D11" i="28"/>
  <c r="E11" i="28"/>
  <c r="D10" i="28"/>
  <c r="E10" i="28"/>
  <c r="D32" i="27"/>
  <c r="E32" i="27"/>
  <c r="D31" i="27"/>
  <c r="E31" i="27"/>
  <c r="D30" i="27"/>
  <c r="E30" i="27"/>
  <c r="D29" i="27"/>
  <c r="E29" i="27"/>
  <c r="D28" i="27"/>
  <c r="E28" i="27"/>
  <c r="D25" i="27"/>
  <c r="E25" i="27"/>
  <c r="D24" i="27"/>
  <c r="E24" i="27"/>
  <c r="D23" i="27"/>
  <c r="E23" i="27"/>
  <c r="D21" i="27"/>
  <c r="E21" i="27"/>
  <c r="D20" i="27"/>
  <c r="E20" i="27"/>
  <c r="D19" i="27"/>
  <c r="E19" i="27"/>
  <c r="D18" i="27"/>
  <c r="E18" i="27"/>
  <c r="D15" i="27"/>
  <c r="E15" i="27"/>
  <c r="D14" i="27"/>
  <c r="E14" i="27"/>
  <c r="D13" i="27"/>
  <c r="E13" i="27"/>
  <c r="D12" i="27"/>
  <c r="E12" i="27"/>
  <c r="D11" i="27"/>
  <c r="E11" i="27"/>
  <c r="D10" i="27"/>
  <c r="E10" i="27"/>
  <c r="D32" i="26"/>
  <c r="E32" i="26"/>
  <c r="D31" i="26"/>
  <c r="E31" i="26"/>
  <c r="D30" i="26"/>
  <c r="E30" i="26"/>
  <c r="D29" i="26"/>
  <c r="E29" i="26"/>
  <c r="D28" i="26"/>
  <c r="E28" i="26"/>
  <c r="D25" i="26"/>
  <c r="E25" i="26"/>
  <c r="D24" i="26"/>
  <c r="E24" i="26"/>
  <c r="D23" i="26"/>
  <c r="E23" i="26"/>
  <c r="D20" i="26"/>
  <c r="E20" i="26"/>
  <c r="D19" i="26"/>
  <c r="E19" i="26"/>
  <c r="D18" i="26"/>
  <c r="E18" i="26"/>
  <c r="D15" i="26"/>
  <c r="E15" i="26"/>
  <c r="D14" i="26"/>
  <c r="D13" i="26"/>
  <c r="E13" i="26"/>
  <c r="D12" i="26"/>
  <c r="E12" i="26"/>
  <c r="D11" i="26"/>
  <c r="E11" i="26"/>
  <c r="D10" i="26"/>
  <c r="E10" i="26"/>
  <c r="D32" i="25"/>
  <c r="E32" i="25"/>
  <c r="D31" i="25"/>
  <c r="E31" i="25"/>
  <c r="D30" i="25"/>
  <c r="E30" i="25"/>
  <c r="D29" i="25"/>
  <c r="E29" i="25"/>
  <c r="D28" i="25"/>
  <c r="E28" i="25"/>
  <c r="D25" i="25"/>
  <c r="E25" i="25"/>
  <c r="D24" i="25"/>
  <c r="E24" i="25"/>
  <c r="D23" i="25"/>
  <c r="E23" i="25"/>
  <c r="D21" i="25"/>
  <c r="E21" i="25"/>
  <c r="D20" i="25"/>
  <c r="E20" i="25"/>
  <c r="D19" i="25"/>
  <c r="E19" i="25"/>
  <c r="D18" i="25"/>
  <c r="E17" i="25"/>
  <c r="D15" i="25"/>
  <c r="E15" i="25"/>
  <c r="D14" i="25"/>
  <c r="E14" i="25"/>
  <c r="D13" i="25"/>
  <c r="E13" i="25"/>
  <c r="D12" i="25"/>
  <c r="E12" i="25"/>
  <c r="D11" i="25"/>
  <c r="E11" i="25"/>
  <c r="D10" i="25"/>
  <c r="E10" i="25"/>
  <c r="D32" i="24"/>
  <c r="E32" i="24"/>
  <c r="D31" i="24"/>
  <c r="E31" i="24"/>
  <c r="D30" i="24"/>
  <c r="E30" i="24"/>
  <c r="D29" i="24"/>
  <c r="E29" i="24"/>
  <c r="D28" i="24"/>
  <c r="E28" i="24"/>
  <c r="D25" i="24"/>
  <c r="E25" i="24"/>
  <c r="D24" i="24"/>
  <c r="E24" i="24"/>
  <c r="D23" i="24"/>
  <c r="E23" i="24"/>
  <c r="D21" i="24"/>
  <c r="E21" i="24"/>
  <c r="D20" i="24"/>
  <c r="E20" i="24"/>
  <c r="D19" i="24"/>
  <c r="E19" i="24"/>
  <c r="D18" i="24"/>
  <c r="E18" i="24"/>
  <c r="D15" i="24"/>
  <c r="E15" i="24"/>
  <c r="D14" i="24"/>
  <c r="E14" i="24"/>
  <c r="D13" i="24"/>
  <c r="E13" i="24"/>
  <c r="D12" i="24"/>
  <c r="E12" i="24"/>
  <c r="D11" i="24"/>
  <c r="E11" i="24"/>
  <c r="D10" i="24"/>
  <c r="E10" i="24"/>
  <c r="D32" i="23"/>
  <c r="E32" i="23"/>
  <c r="D31" i="23"/>
  <c r="E31" i="23"/>
  <c r="D30" i="23"/>
  <c r="E30" i="23"/>
  <c r="D29" i="23"/>
  <c r="E29" i="23"/>
  <c r="D28" i="23"/>
  <c r="E28" i="23"/>
  <c r="D25" i="23"/>
  <c r="E25" i="23"/>
  <c r="D24" i="23"/>
  <c r="E24" i="23"/>
  <c r="D23" i="23"/>
  <c r="E23" i="23"/>
  <c r="D21" i="23"/>
  <c r="E21" i="23"/>
  <c r="D20" i="23"/>
  <c r="E20" i="23"/>
  <c r="D19" i="23"/>
  <c r="E19" i="23"/>
  <c r="D18" i="23"/>
  <c r="E18" i="23"/>
  <c r="D15" i="23"/>
  <c r="E15" i="23"/>
  <c r="D14" i="23"/>
  <c r="E14" i="23"/>
  <c r="D13" i="23"/>
  <c r="E13" i="23"/>
  <c r="D12" i="23"/>
  <c r="E12" i="23"/>
  <c r="D11" i="23"/>
  <c r="E11" i="23"/>
  <c r="D10" i="23"/>
  <c r="E10" i="23"/>
  <c r="D32" i="22"/>
  <c r="E32" i="22"/>
  <c r="D31" i="22"/>
  <c r="E31" i="22"/>
  <c r="D30" i="22"/>
  <c r="E30" i="22"/>
  <c r="D29" i="22"/>
  <c r="E29" i="22"/>
  <c r="D28" i="22"/>
  <c r="E28" i="22"/>
  <c r="D25" i="22"/>
  <c r="E25" i="22"/>
  <c r="D24" i="22"/>
  <c r="E24" i="22"/>
  <c r="D23" i="22"/>
  <c r="E23" i="22"/>
  <c r="D21" i="22"/>
  <c r="E21" i="22"/>
  <c r="D20" i="22"/>
  <c r="E20" i="22"/>
  <c r="D19" i="22"/>
  <c r="E19" i="22"/>
  <c r="D18" i="22"/>
  <c r="E18" i="22"/>
  <c r="D15" i="22"/>
  <c r="E15" i="22"/>
  <c r="D14" i="22"/>
  <c r="E14" i="22"/>
  <c r="D13" i="22"/>
  <c r="E13" i="22"/>
  <c r="D12" i="22"/>
  <c r="E12" i="22"/>
  <c r="D11" i="22"/>
  <c r="E11" i="22"/>
  <c r="D10" i="22"/>
  <c r="E10" i="22"/>
  <c r="D32" i="21"/>
  <c r="E32" i="21"/>
  <c r="D31" i="21"/>
  <c r="E31" i="21"/>
  <c r="D30" i="21"/>
  <c r="E30" i="21"/>
  <c r="D29" i="21"/>
  <c r="E29" i="21"/>
  <c r="D28" i="21"/>
  <c r="E28" i="21"/>
  <c r="D25" i="21"/>
  <c r="E25" i="21"/>
  <c r="D24" i="21"/>
  <c r="E24" i="21"/>
  <c r="D23" i="21"/>
  <c r="E23" i="21"/>
  <c r="D21" i="21"/>
  <c r="E21" i="21"/>
  <c r="D20" i="21"/>
  <c r="E20" i="21"/>
  <c r="D19" i="21"/>
  <c r="E19" i="21"/>
  <c r="D18" i="21"/>
  <c r="E18" i="21"/>
  <c r="D15" i="21"/>
  <c r="E15" i="21"/>
  <c r="D14" i="21"/>
  <c r="E14" i="21"/>
  <c r="D13" i="21"/>
  <c r="E13" i="21"/>
  <c r="D12" i="21"/>
  <c r="E12" i="21"/>
  <c r="D11" i="21"/>
  <c r="E11" i="21"/>
  <c r="D10" i="21"/>
  <c r="E10" i="21"/>
  <c r="D32" i="20"/>
  <c r="E32" i="20"/>
  <c r="D31" i="20"/>
  <c r="E31" i="20"/>
  <c r="D30" i="20"/>
  <c r="E30" i="20"/>
  <c r="D29" i="20"/>
  <c r="E29" i="20"/>
  <c r="D28" i="20"/>
  <c r="E28" i="20"/>
  <c r="D25" i="20"/>
  <c r="E25" i="20"/>
  <c r="D24" i="20"/>
  <c r="E24" i="20"/>
  <c r="D23" i="20"/>
  <c r="E23" i="20"/>
  <c r="D21" i="20"/>
  <c r="E21" i="20"/>
  <c r="D20" i="20"/>
  <c r="E20" i="20"/>
  <c r="D19" i="20"/>
  <c r="E19" i="20"/>
  <c r="D18" i="20"/>
  <c r="E18" i="20"/>
  <c r="D15" i="20"/>
  <c r="E15" i="20"/>
  <c r="D14" i="20"/>
  <c r="E14" i="20"/>
  <c r="D13" i="20"/>
  <c r="E13" i="20"/>
  <c r="D12" i="20"/>
  <c r="E12" i="20"/>
  <c r="D11" i="20"/>
  <c r="E11" i="20"/>
  <c r="D10" i="20"/>
  <c r="E10" i="20"/>
  <c r="D32" i="19"/>
  <c r="E32" i="19"/>
  <c r="D31" i="19"/>
  <c r="E31" i="19"/>
  <c r="D30" i="19"/>
  <c r="D29" i="19"/>
  <c r="E29" i="19"/>
  <c r="D28" i="19"/>
  <c r="E28" i="19"/>
  <c r="D25" i="19"/>
  <c r="E25" i="19"/>
  <c r="D24" i="19"/>
  <c r="E24" i="19"/>
  <c r="D23" i="19"/>
  <c r="E23" i="19"/>
  <c r="D21" i="19"/>
  <c r="E21" i="19"/>
  <c r="D20" i="19"/>
  <c r="E20" i="19"/>
  <c r="D19" i="19"/>
  <c r="E19" i="19"/>
  <c r="D18" i="19"/>
  <c r="E18" i="19"/>
  <c r="D15" i="19"/>
  <c r="E15" i="19"/>
  <c r="D14" i="19"/>
  <c r="E14" i="19"/>
  <c r="D13" i="19"/>
  <c r="E13" i="19"/>
  <c r="D12" i="19"/>
  <c r="E12" i="19"/>
  <c r="D11" i="19"/>
  <c r="E11" i="19"/>
  <c r="D10" i="19"/>
  <c r="E10" i="19"/>
  <c r="D32" i="18"/>
  <c r="E32" i="18"/>
  <c r="D31" i="18"/>
  <c r="E31" i="18"/>
  <c r="D30" i="18"/>
  <c r="E30" i="18"/>
  <c r="D29" i="18"/>
  <c r="E29" i="18"/>
  <c r="D28" i="18"/>
  <c r="E28" i="18"/>
  <c r="D25" i="18"/>
  <c r="E25" i="18"/>
  <c r="D24" i="18"/>
  <c r="E24" i="18"/>
  <c r="D23" i="18"/>
  <c r="E23" i="18"/>
  <c r="D21" i="18"/>
  <c r="E21" i="18"/>
  <c r="D20" i="18"/>
  <c r="E20" i="18"/>
  <c r="D19" i="18"/>
  <c r="E19" i="18"/>
  <c r="D18" i="18"/>
  <c r="E18" i="18"/>
  <c r="D15" i="18"/>
  <c r="E15" i="18"/>
  <c r="D14" i="18"/>
  <c r="E14" i="18"/>
  <c r="D13" i="18"/>
  <c r="E13" i="18"/>
  <c r="D12" i="18"/>
  <c r="E12" i="18"/>
  <c r="D11" i="18"/>
  <c r="E11" i="18"/>
  <c r="D10" i="18"/>
  <c r="E10" i="18"/>
  <c r="D32" i="17"/>
  <c r="E32" i="17"/>
  <c r="D31" i="17"/>
  <c r="E31" i="17"/>
  <c r="D30" i="17"/>
  <c r="E30" i="17"/>
  <c r="D29" i="17"/>
  <c r="E29" i="17"/>
  <c r="D28" i="17"/>
  <c r="E28" i="17"/>
  <c r="D25" i="17"/>
  <c r="E25" i="17"/>
  <c r="D24" i="17"/>
  <c r="E24" i="17"/>
  <c r="D23" i="17"/>
  <c r="D21" i="17"/>
  <c r="E21" i="17"/>
  <c r="D20" i="17"/>
  <c r="E20" i="17"/>
  <c r="D19" i="17"/>
  <c r="E19" i="17"/>
  <c r="D18" i="17"/>
  <c r="E18" i="17"/>
  <c r="D15" i="17"/>
  <c r="E15" i="17"/>
  <c r="D14" i="17"/>
  <c r="E14" i="17"/>
  <c r="D13" i="17"/>
  <c r="E13" i="17"/>
  <c r="D12" i="17"/>
  <c r="E12" i="17"/>
  <c r="D11" i="17"/>
  <c r="E11" i="17"/>
  <c r="D10" i="17"/>
  <c r="E10" i="17"/>
  <c r="D32" i="16"/>
  <c r="E32" i="16"/>
  <c r="D31" i="16"/>
  <c r="E31" i="16"/>
  <c r="D30" i="16"/>
  <c r="E30" i="16"/>
  <c r="D29" i="16"/>
  <c r="E29" i="16"/>
  <c r="D28" i="16"/>
  <c r="E28" i="16"/>
  <c r="E26" i="16"/>
  <c r="D25" i="16"/>
  <c r="E25" i="16"/>
  <c r="D24" i="16"/>
  <c r="E24" i="16"/>
  <c r="D23" i="16"/>
  <c r="E23" i="16"/>
  <c r="D21" i="16"/>
  <c r="E21" i="16"/>
  <c r="D20" i="16"/>
  <c r="E20" i="16"/>
  <c r="D19" i="16"/>
  <c r="E19" i="16"/>
  <c r="D18" i="16"/>
  <c r="E18" i="16"/>
  <c r="D15" i="16"/>
  <c r="E15" i="16"/>
  <c r="D14" i="16"/>
  <c r="E14" i="16"/>
  <c r="D13" i="16"/>
  <c r="E13" i="16"/>
  <c r="D12" i="16"/>
  <c r="E12" i="16"/>
  <c r="D11" i="16"/>
  <c r="E11" i="16"/>
  <c r="D10" i="16"/>
  <c r="E10" i="16"/>
  <c r="D32" i="15"/>
  <c r="E32" i="15"/>
  <c r="D31" i="15"/>
  <c r="E31" i="15"/>
  <c r="D30" i="15"/>
  <c r="E30" i="15"/>
  <c r="D29" i="15"/>
  <c r="E29" i="15"/>
  <c r="D28" i="15"/>
  <c r="E28" i="15"/>
  <c r="D25" i="15"/>
  <c r="E25" i="15"/>
  <c r="D24" i="15"/>
  <c r="E24" i="15"/>
  <c r="D23" i="15"/>
  <c r="E23" i="15"/>
  <c r="D21" i="15"/>
  <c r="E21" i="15"/>
  <c r="D20" i="15"/>
  <c r="E20" i="15"/>
  <c r="D19" i="15"/>
  <c r="E19" i="15"/>
  <c r="D18" i="15"/>
  <c r="E18" i="15"/>
  <c r="D15" i="15"/>
  <c r="E15" i="15"/>
  <c r="D14" i="15"/>
  <c r="E14" i="15"/>
  <c r="D13" i="15"/>
  <c r="E13" i="15"/>
  <c r="D12" i="15"/>
  <c r="E12" i="15"/>
  <c r="D11" i="15"/>
  <c r="E11" i="15"/>
  <c r="D10" i="15"/>
  <c r="E10" i="15"/>
  <c r="D32" i="14"/>
  <c r="E32" i="14"/>
  <c r="D31" i="14"/>
  <c r="E31" i="14"/>
  <c r="D30" i="14"/>
  <c r="E30" i="14"/>
  <c r="D29" i="14"/>
  <c r="E29" i="14"/>
  <c r="D28" i="14"/>
  <c r="E28" i="14"/>
  <c r="E26" i="14"/>
  <c r="D25" i="14"/>
  <c r="E25" i="14"/>
  <c r="D24" i="14"/>
  <c r="E24" i="14"/>
  <c r="D23" i="14"/>
  <c r="E23" i="14"/>
  <c r="D21" i="14"/>
  <c r="E21" i="14"/>
  <c r="D20" i="14"/>
  <c r="E20" i="14"/>
  <c r="D19" i="14"/>
  <c r="E19" i="14"/>
  <c r="D18" i="14"/>
  <c r="E18" i="14"/>
  <c r="D15" i="14"/>
  <c r="E15" i="14"/>
  <c r="D14" i="14"/>
  <c r="E14" i="14"/>
  <c r="D13" i="14"/>
  <c r="E13" i="14"/>
  <c r="D12" i="14"/>
  <c r="E12" i="14"/>
  <c r="D11" i="14"/>
  <c r="E11" i="14"/>
  <c r="D32" i="13"/>
  <c r="E32" i="13"/>
  <c r="D31" i="13"/>
  <c r="E31" i="13"/>
  <c r="D30" i="13"/>
  <c r="E30" i="13"/>
  <c r="D29" i="13"/>
  <c r="E29" i="13"/>
  <c r="D28" i="13"/>
  <c r="E28" i="13"/>
  <c r="E27" i="13"/>
  <c r="D25" i="13"/>
  <c r="E25" i="13"/>
  <c r="D24" i="13"/>
  <c r="E24" i="13"/>
  <c r="D23" i="13"/>
  <c r="E23" i="13"/>
  <c r="D21" i="13"/>
  <c r="E21" i="13"/>
  <c r="D20" i="13"/>
  <c r="E20" i="13"/>
  <c r="D19" i="13"/>
  <c r="E19" i="13"/>
  <c r="D18" i="13"/>
  <c r="E18" i="13"/>
  <c r="D15" i="13"/>
  <c r="E15" i="13"/>
  <c r="D14" i="13"/>
  <c r="E14" i="13"/>
  <c r="D13" i="13"/>
  <c r="E13" i="13"/>
  <c r="D12" i="13"/>
  <c r="E12" i="13"/>
  <c r="D11" i="13"/>
  <c r="E11" i="13"/>
  <c r="D10" i="13"/>
  <c r="E10" i="13"/>
  <c r="D32" i="12"/>
  <c r="E32" i="12"/>
  <c r="D31" i="12"/>
  <c r="E31" i="12"/>
  <c r="D30" i="12"/>
  <c r="E30" i="12"/>
  <c r="D29" i="12"/>
  <c r="E29" i="12"/>
  <c r="D28" i="12"/>
  <c r="E28" i="12"/>
  <c r="D25" i="12"/>
  <c r="E25" i="12"/>
  <c r="D24" i="12"/>
  <c r="E24" i="12"/>
  <c r="D23" i="12"/>
  <c r="E23" i="12"/>
  <c r="D20" i="12"/>
  <c r="E20" i="12"/>
  <c r="D19" i="12"/>
  <c r="E19" i="12"/>
  <c r="D18" i="12"/>
  <c r="E18" i="12"/>
  <c r="E17" i="12"/>
  <c r="D15" i="12"/>
  <c r="E15" i="12"/>
  <c r="D14" i="12"/>
  <c r="E14" i="12"/>
  <c r="D13" i="12"/>
  <c r="E13" i="12"/>
  <c r="D12" i="12"/>
  <c r="E12" i="12"/>
  <c r="D11" i="12"/>
  <c r="E11" i="12"/>
  <c r="D10" i="12"/>
  <c r="E10" i="12"/>
  <c r="D32" i="11"/>
  <c r="E32" i="11"/>
  <c r="D31" i="11"/>
  <c r="E31" i="11"/>
  <c r="D30" i="11"/>
  <c r="E30" i="11"/>
  <c r="D29" i="11"/>
  <c r="E29" i="11"/>
  <c r="D28" i="11"/>
  <c r="D25" i="11"/>
  <c r="E25" i="11"/>
  <c r="D24" i="11"/>
  <c r="E24" i="11"/>
  <c r="D23" i="11"/>
  <c r="E23" i="11"/>
  <c r="D21" i="11"/>
  <c r="E21" i="11"/>
  <c r="D20" i="11"/>
  <c r="E20" i="11"/>
  <c r="D19" i="11"/>
  <c r="E19" i="11"/>
  <c r="D18" i="11"/>
  <c r="E18" i="11"/>
  <c r="D15" i="11"/>
  <c r="E15" i="11"/>
  <c r="D14" i="11"/>
  <c r="E14" i="11"/>
  <c r="D13" i="11"/>
  <c r="E13" i="11"/>
  <c r="D12" i="11"/>
  <c r="E12" i="11"/>
  <c r="D11" i="11"/>
  <c r="E11" i="11"/>
  <c r="D10" i="11"/>
  <c r="E10" i="11"/>
  <c r="D32" i="10"/>
  <c r="E32" i="10"/>
  <c r="D31" i="10"/>
  <c r="D30" i="10"/>
  <c r="E30" i="10"/>
  <c r="D29" i="10"/>
  <c r="E29" i="10"/>
  <c r="D28" i="10"/>
  <c r="E28" i="10"/>
  <c r="D25" i="10"/>
  <c r="E25" i="10"/>
  <c r="D24" i="10"/>
  <c r="E24" i="10"/>
  <c r="D23" i="10"/>
  <c r="E23" i="10"/>
  <c r="D21" i="10"/>
  <c r="E21" i="10"/>
  <c r="D20" i="10"/>
  <c r="E20" i="10"/>
  <c r="D19" i="10"/>
  <c r="E19" i="10"/>
  <c r="D18" i="10"/>
  <c r="E18" i="10"/>
  <c r="D15" i="10"/>
  <c r="E15" i="10"/>
  <c r="D14" i="10"/>
  <c r="E14" i="10"/>
  <c r="D13" i="10"/>
  <c r="E13" i="10"/>
  <c r="D12" i="10"/>
  <c r="E12" i="10"/>
  <c r="D11" i="10"/>
  <c r="E11" i="10"/>
  <c r="D10" i="10"/>
  <c r="E10" i="10"/>
  <c r="D32" i="9"/>
  <c r="E32" i="9"/>
  <c r="D31" i="9"/>
  <c r="E31" i="9"/>
  <c r="D30" i="9"/>
  <c r="E30" i="9"/>
  <c r="D29" i="9"/>
  <c r="E29" i="9"/>
  <c r="D28" i="9"/>
  <c r="E28" i="9"/>
  <c r="D25" i="9"/>
  <c r="D24" i="9"/>
  <c r="E24" i="9"/>
  <c r="D23" i="9"/>
  <c r="E23" i="9"/>
  <c r="D21" i="9"/>
  <c r="E21" i="9"/>
  <c r="D20" i="9"/>
  <c r="E20" i="9"/>
  <c r="D19" i="9"/>
  <c r="E19" i="9"/>
  <c r="D18" i="9"/>
  <c r="E18" i="9"/>
  <c r="D15" i="9"/>
  <c r="E15" i="9"/>
  <c r="D14" i="9"/>
  <c r="E14" i="9"/>
  <c r="D13" i="9"/>
  <c r="E13" i="9"/>
  <c r="D12" i="9"/>
  <c r="E12" i="9"/>
  <c r="D11" i="9"/>
  <c r="E11" i="9"/>
  <c r="D10" i="9"/>
  <c r="E10" i="9"/>
  <c r="D32" i="8"/>
  <c r="D31" i="8"/>
  <c r="E31" i="8"/>
  <c r="D30" i="8"/>
  <c r="E30" i="8"/>
  <c r="D29" i="8"/>
  <c r="E29" i="8"/>
  <c r="D28" i="8"/>
  <c r="E28" i="8"/>
  <c r="D25" i="8"/>
  <c r="E25" i="8"/>
  <c r="D24" i="8"/>
  <c r="E24" i="8"/>
  <c r="D23" i="8"/>
  <c r="E23" i="8"/>
  <c r="D21" i="8"/>
  <c r="E21" i="8"/>
  <c r="D20" i="8"/>
  <c r="E20" i="8"/>
  <c r="D19" i="8"/>
  <c r="E19" i="8"/>
  <c r="D18" i="8"/>
  <c r="E18" i="8"/>
  <c r="D15" i="8"/>
  <c r="E15" i="8"/>
  <c r="D14" i="8"/>
  <c r="E14" i="8"/>
  <c r="D13" i="8"/>
  <c r="E13" i="8"/>
  <c r="D12" i="8"/>
  <c r="E12" i="8"/>
  <c r="D11" i="8"/>
  <c r="E11" i="8"/>
  <c r="D10" i="8"/>
  <c r="E10" i="8"/>
  <c r="D32" i="7"/>
  <c r="E32" i="7"/>
  <c r="D11" i="7"/>
  <c r="E11" i="7"/>
  <c r="D12" i="7"/>
  <c r="E12" i="7"/>
  <c r="D13" i="7"/>
  <c r="E13" i="7"/>
  <c r="D14" i="7"/>
  <c r="E14" i="7"/>
  <c r="D15" i="7"/>
  <c r="E15" i="7"/>
  <c r="D18" i="7"/>
  <c r="E18" i="7"/>
  <c r="D19" i="7"/>
  <c r="E19" i="7"/>
  <c r="D20" i="7"/>
  <c r="E20" i="7"/>
  <c r="D23" i="7"/>
  <c r="E23" i="7"/>
  <c r="D25" i="7"/>
  <c r="D28" i="7"/>
  <c r="E28" i="7"/>
  <c r="D29" i="7"/>
  <c r="E29" i="7"/>
  <c r="D30" i="7"/>
  <c r="E30" i="7"/>
  <c r="D31" i="7"/>
  <c r="E31" i="7"/>
  <c r="D10" i="7"/>
  <c r="E10" i="7"/>
  <c r="G30" i="40"/>
  <c r="P12" i="40"/>
  <c r="P18" i="40"/>
  <c r="P16" i="40"/>
  <c r="P36" i="40"/>
  <c r="P35" i="40"/>
  <c r="P19" i="40"/>
  <c r="P39" i="40"/>
  <c r="P27" i="40"/>
  <c r="P24" i="40"/>
  <c r="P22" i="40"/>
  <c r="P14" i="40"/>
  <c r="P13" i="40"/>
  <c r="P17" i="40"/>
  <c r="P26" i="40"/>
  <c r="P23" i="40"/>
  <c r="G23" i="40"/>
  <c r="G22" i="40"/>
  <c r="Q22" i="40"/>
  <c r="G20" i="40"/>
  <c r="G12" i="40"/>
  <c r="G32" i="40"/>
  <c r="G25" i="40"/>
  <c r="H25" i="40"/>
  <c r="G24" i="40"/>
  <c r="H24" i="40"/>
  <c r="G17" i="40"/>
  <c r="H17" i="40"/>
  <c r="G18" i="40"/>
  <c r="G16" i="40"/>
  <c r="H12" i="40"/>
  <c r="H15" i="40"/>
  <c r="H18" i="40"/>
  <c r="H13" i="40"/>
  <c r="H20" i="40"/>
  <c r="H23" i="40"/>
  <c r="H38" i="40"/>
  <c r="G14" i="40"/>
  <c r="G21" i="40"/>
  <c r="Q21" i="40"/>
  <c r="G19" i="40"/>
  <c r="G31" i="40"/>
  <c r="H30" i="40"/>
  <c r="H27" i="40"/>
  <c r="H35" i="40"/>
  <c r="H33" i="40"/>
  <c r="H34" i="40"/>
  <c r="H32" i="40"/>
  <c r="G29" i="40"/>
  <c r="G28" i="40"/>
  <c r="G26" i="40"/>
  <c r="H22" i="40"/>
  <c r="Q20" i="40"/>
  <c r="H41" i="40"/>
  <c r="H31" i="40"/>
  <c r="H16" i="40"/>
  <c r="H21" i="40"/>
  <c r="H26" i="40"/>
  <c r="H40" i="40"/>
  <c r="H14" i="40"/>
  <c r="H29" i="40"/>
  <c r="H19" i="40"/>
  <c r="H28" i="40"/>
  <c r="L25" i="40"/>
  <c r="P21" i="40"/>
  <c r="P43" i="40"/>
  <c r="P44" i="40"/>
  <c r="H39" i="40" l="1"/>
  <c r="G36" i="40"/>
  <c r="H36" i="40" s="1"/>
  <c r="H37" i="40"/>
  <c r="Q37" i="40"/>
  <c r="L31" i="40"/>
  <c r="G45" i="40"/>
  <c r="Q36" i="40"/>
  <c r="Q43" i="40" l="1"/>
  <c r="Q44" i="40" l="1"/>
</calcChain>
</file>

<file path=xl/comments1.xml><?xml version="1.0" encoding="utf-8"?>
<comments xmlns="http://schemas.openxmlformats.org/spreadsheetml/2006/main">
  <authors>
    <author>Hp</author>
  </authors>
  <commentList>
    <comment ref="B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0.xml><?xml version="1.0" encoding="utf-8"?>
<comments xmlns="http://schemas.openxmlformats.org/spreadsheetml/2006/main">
  <authors>
    <author>Hp</author>
  </authors>
  <commentList>
    <comment ref="B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1.xml><?xml version="1.0" encoding="utf-8"?>
<comments xmlns="http://schemas.openxmlformats.org/spreadsheetml/2006/main">
  <authors>
    <author>Hp</author>
  </authors>
  <commentList>
    <comment ref="B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2.xml><?xml version="1.0" encoding="utf-8"?>
<comments xmlns="http://schemas.openxmlformats.org/spreadsheetml/2006/main">
  <authors>
    <author>Hp</author>
  </authors>
  <commentList>
    <comment ref="B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3.xml><?xml version="1.0" encoding="utf-8"?>
<comments xmlns="http://schemas.openxmlformats.org/spreadsheetml/2006/main">
  <authors>
    <author>Hp</author>
  </authors>
  <commentList>
    <comment ref="B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4.xml><?xml version="1.0" encoding="utf-8"?>
<comments xmlns="http://schemas.openxmlformats.org/spreadsheetml/2006/main">
  <authors>
    <author>Hp</author>
  </authors>
  <commentList>
    <comment ref="B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5.xml><?xml version="1.0" encoding="utf-8"?>
<comments xmlns="http://schemas.openxmlformats.org/spreadsheetml/2006/main">
  <authors>
    <author>Hp</author>
  </authors>
  <commentList>
    <comment ref="B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6.xml><?xml version="1.0" encoding="utf-8"?>
<comments xmlns="http://schemas.openxmlformats.org/spreadsheetml/2006/main">
  <authors>
    <author>Hp</author>
  </authors>
  <commentList>
    <comment ref="B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7.xml><?xml version="1.0" encoding="utf-8"?>
<comments xmlns="http://schemas.openxmlformats.org/spreadsheetml/2006/main">
  <authors>
    <author>Hp</author>
  </authors>
  <commentList>
    <comment ref="B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8.xml><?xml version="1.0" encoding="utf-8"?>
<comments xmlns="http://schemas.openxmlformats.org/spreadsheetml/2006/main">
  <authors>
    <author>Hp</author>
  </authors>
  <commentList>
    <comment ref="B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9.xml><?xml version="1.0" encoding="utf-8"?>
<comments xmlns="http://schemas.openxmlformats.org/spreadsheetml/2006/main">
  <authors>
    <author>Hp</author>
  </authors>
  <commentList>
    <comment ref="B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Hp</author>
  </authors>
  <commentList>
    <comment ref="B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0.xml><?xml version="1.0" encoding="utf-8"?>
<comments xmlns="http://schemas.openxmlformats.org/spreadsheetml/2006/main">
  <authors>
    <author>Hp</author>
  </authors>
  <commentList>
    <comment ref="B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1.xml><?xml version="1.0" encoding="utf-8"?>
<comments xmlns="http://schemas.openxmlformats.org/spreadsheetml/2006/main">
  <authors>
    <author>Hp</author>
  </authors>
  <commentList>
    <comment ref="B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2.xml><?xml version="1.0" encoding="utf-8"?>
<comments xmlns="http://schemas.openxmlformats.org/spreadsheetml/2006/main">
  <authors>
    <author>Hp</author>
  </authors>
  <commentList>
    <comment ref="B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3.xml><?xml version="1.0" encoding="utf-8"?>
<comments xmlns="http://schemas.openxmlformats.org/spreadsheetml/2006/main">
  <authors>
    <author>Hp</author>
  </authors>
  <commentList>
    <comment ref="B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4.xml><?xml version="1.0" encoding="utf-8"?>
<comments xmlns="http://schemas.openxmlformats.org/spreadsheetml/2006/main">
  <authors>
    <author>Hp</author>
  </authors>
  <commentList>
    <comment ref="B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5.xml><?xml version="1.0" encoding="utf-8"?>
<comments xmlns="http://schemas.openxmlformats.org/spreadsheetml/2006/main">
  <authors>
    <author>Hp</author>
  </authors>
  <commentList>
    <comment ref="B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6.xml><?xml version="1.0" encoding="utf-8"?>
<comments xmlns="http://schemas.openxmlformats.org/spreadsheetml/2006/main">
  <authors>
    <author>Hp</author>
  </authors>
  <commentList>
    <comment ref="B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7.xml><?xml version="1.0" encoding="utf-8"?>
<comments xmlns="http://schemas.openxmlformats.org/spreadsheetml/2006/main">
  <authors>
    <author>Hp</author>
  </authors>
  <commentList>
    <comment ref="B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8.xml><?xml version="1.0" encoding="utf-8"?>
<comments xmlns="http://schemas.openxmlformats.org/spreadsheetml/2006/main">
  <authors>
    <author>Hp</author>
  </authors>
  <commentList>
    <comment ref="B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9.xml><?xml version="1.0" encoding="utf-8"?>
<comments xmlns="http://schemas.openxmlformats.org/spreadsheetml/2006/main">
  <authors>
    <author>Hp</author>
  </authors>
  <commentList>
    <comment ref="B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Hp</author>
  </authors>
  <commentList>
    <comment ref="B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0.xml><?xml version="1.0" encoding="utf-8"?>
<comments xmlns="http://schemas.openxmlformats.org/spreadsheetml/2006/main">
  <authors>
    <author>Hp</author>
  </authors>
  <commentList>
    <comment ref="B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1.xml><?xml version="1.0" encoding="utf-8"?>
<comments xmlns="http://schemas.openxmlformats.org/spreadsheetml/2006/main">
  <authors>
    <author>Hp</author>
  </authors>
  <commentList>
    <comment ref="B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Hp</author>
  </authors>
  <commentList>
    <comment ref="B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Hp</author>
  </authors>
  <commentList>
    <comment ref="B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>
  <authors>
    <author>Hp</author>
  </authors>
  <commentList>
    <comment ref="B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>
  <authors>
    <author>Hp</author>
  </authors>
  <commentList>
    <comment ref="B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8.xml><?xml version="1.0" encoding="utf-8"?>
<comments xmlns="http://schemas.openxmlformats.org/spreadsheetml/2006/main">
  <authors>
    <author>Hp</author>
  </authors>
  <commentList>
    <comment ref="B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9.xml><?xml version="1.0" encoding="utf-8"?>
<comments xmlns="http://schemas.openxmlformats.org/spreadsheetml/2006/main">
  <authors>
    <author>Hp</author>
  </authors>
  <commentList>
    <comment ref="B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<sst xmlns="http://schemas.openxmlformats.org/spreadsheetml/2006/main" count="723" uniqueCount="40">
  <si>
    <t xml:space="preserve"> </t>
  </si>
  <si>
    <t>Fecha</t>
  </si>
  <si>
    <t>Operador</t>
  </si>
  <si>
    <t>Diferencia  m³</t>
  </si>
  <si>
    <t>Registros diarios válvula drenaje compuerta La Ola</t>
  </si>
  <si>
    <t>Observaciones</t>
  </si>
  <si>
    <t>Lectura De  Flujómetro Y Horarios</t>
  </si>
  <si>
    <t>18:00 hrs Día anterior</t>
  </si>
  <si>
    <t>Hora</t>
  </si>
  <si>
    <t>V.</t>
  </si>
  <si>
    <t>Lectura</t>
  </si>
  <si>
    <t>l/s</t>
  </si>
  <si>
    <t>Día</t>
  </si>
  <si>
    <t>Registro</t>
  </si>
  <si>
    <t>Consumo</t>
  </si>
  <si>
    <t xml:space="preserve">l/s </t>
  </si>
  <si>
    <t>Caudal mensual</t>
  </si>
  <si>
    <t>m3</t>
  </si>
  <si>
    <t>hrs</t>
  </si>
  <si>
    <t>Resumen Lectura Medidor  de Salida desde Tranque La Ola hacia Rio La Ola</t>
  </si>
  <si>
    <t>Tabla N° 1</t>
  </si>
  <si>
    <t>Compromiso 30 l/s promedio mensual</t>
  </si>
  <si>
    <t>Proy con avance</t>
  </si>
  <si>
    <t>Diferencia</t>
  </si>
  <si>
    <t>l/s  --&gt;</t>
  </si>
  <si>
    <t>Meta</t>
  </si>
  <si>
    <t>Q Intantaneo</t>
  </si>
  <si>
    <t>&lt;-- Real mes finalizado</t>
  </si>
  <si>
    <t>Control parcial semanal</t>
  </si>
  <si>
    <t>Tabla N° 2</t>
  </si>
  <si>
    <t>Control avance diario con proyección mensual.</t>
  </si>
  <si>
    <t>Real V/S Proyección</t>
  </si>
  <si>
    <t>Aporte  1 al 8 de Mayo</t>
  </si>
  <si>
    <t>Aporte  09 al 15 de Mayo</t>
  </si>
  <si>
    <t>Aporte  16 al 22 de Mayo</t>
  </si>
  <si>
    <t>Aporte  23 al 29 de Mayo</t>
  </si>
  <si>
    <t>Aporte  30 al 31 de Mayo</t>
  </si>
  <si>
    <t>m3/mes</t>
  </si>
  <si>
    <t>m3/d</t>
  </si>
  <si>
    <t>m3/mes  --&gt;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</si>
</sst>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[$-340A]d&quot; de &quot;mmmm&quot; de &quot;yyyy;@"/>
    <numFmt numFmtId="165" formatCode="0.0"/>
    <numFmt numFmtId="166" formatCode="#,##0.0"/>
    <numFmt numFmtId="167" formatCode="0.0%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4"/>
      <color theme="1"/>
      <name val="Arial"/>
      <family val="2"/>
    </font>
    <font>
      <sz val="12"/>
      <color theme="1"/>
      <name val="Cambria"/>
      <family val="1"/>
    </font>
    <font>
      <sz val="12"/>
      <color theme="1"/>
      <name val="Arial"/>
      <family val="2"/>
    </font>
    <font>
      <sz val="10"/>
      <color theme="1"/>
      <name val="Cambria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mbria"/>
      <family val="1"/>
    </font>
    <font>
      <sz val="11"/>
      <color theme="1"/>
      <name val="Arial"/>
      <family val="2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39994506668294322"/>
        <bgColor indexed="64"/>
      </patternFill>
    </fill>
  </fills>
  <borders count="65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medium">
        <color theme="1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/>
      <right style="medium">
        <color theme="1"/>
      </right>
      <top/>
      <bottom style="thin">
        <color theme="1"/>
      </bottom>
      <diagonal/>
    </border>
    <border>
      <left/>
      <right style="medium">
        <color theme="1"/>
      </right>
      <top style="thin">
        <color theme="1"/>
      </top>
      <bottom style="thin">
        <color theme="1"/>
      </bottom>
      <diagonal/>
    </border>
    <border>
      <left/>
      <right style="medium">
        <color theme="1"/>
      </right>
      <top style="thin">
        <color theme="1"/>
      </top>
      <bottom style="medium">
        <color theme="1"/>
      </bottom>
      <diagonal/>
    </border>
    <border>
      <left/>
      <right/>
      <top/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medium">
        <color theme="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4" tint="-0.24994659260841701"/>
      </left>
      <right style="thin">
        <color theme="4" tint="-0.24994659260841701"/>
      </right>
      <top style="thin">
        <color theme="4" tint="-0.24994659260841701"/>
      </top>
      <bottom/>
      <diagonal/>
    </border>
    <border>
      <left style="thin">
        <color theme="3" tint="0.39994506668294322"/>
      </left>
      <right style="thin">
        <color theme="3" tint="0.39994506668294322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theme="4" tint="-0.24994659260841701"/>
      </left>
      <right style="thin">
        <color theme="4" tint="-0.24994659260841701"/>
      </right>
      <top/>
      <bottom style="thin">
        <color theme="4" tint="-0.24994659260841701"/>
      </bottom>
      <diagonal/>
    </border>
    <border>
      <left style="thin">
        <color theme="3" tint="0.39994506668294322"/>
      </left>
      <right style="thin">
        <color indexed="64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theme="3" tint="0.59996337778862885"/>
      </left>
      <right/>
      <top style="thin">
        <color theme="3" tint="0.59996337778862885"/>
      </top>
      <bottom style="thin">
        <color theme="3" tint="0.59996337778862885"/>
      </bottom>
      <diagonal/>
    </border>
    <border>
      <left/>
      <right/>
      <top style="thin">
        <color theme="3" tint="0.59996337778862885"/>
      </top>
      <bottom style="thin">
        <color theme="3" tint="0.59996337778862885"/>
      </bottom>
      <diagonal/>
    </border>
    <border>
      <left/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/>
      <right style="thin">
        <color theme="3" tint="0.39994506668294322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theme="3" tint="0.39988402966399123"/>
      </left>
      <right/>
      <top style="thin">
        <color theme="3" tint="0.39988402966399123"/>
      </top>
      <bottom/>
      <diagonal/>
    </border>
    <border>
      <left/>
      <right style="thin">
        <color theme="3" tint="0.39988402966399123"/>
      </right>
      <top style="thin">
        <color theme="3" tint="0.39988402966399123"/>
      </top>
      <bottom/>
      <diagonal/>
    </border>
    <border>
      <left style="thin">
        <color theme="3" tint="0.39988402966399123"/>
      </left>
      <right/>
      <top/>
      <bottom style="thin">
        <color theme="3" tint="0.39988402966399123"/>
      </bottom>
      <diagonal/>
    </border>
    <border>
      <left/>
      <right style="thin">
        <color theme="3" tint="0.39988402966399123"/>
      </right>
      <top/>
      <bottom style="thin">
        <color theme="3" tint="0.39988402966399123"/>
      </bottom>
      <diagonal/>
    </border>
    <border>
      <left style="thin">
        <color theme="4" tint="-0.24994659260841701"/>
      </left>
      <right style="thin">
        <color theme="4" tint="-0.24994659260841701"/>
      </right>
      <top/>
      <bottom/>
      <diagonal/>
    </border>
    <border>
      <left style="thin">
        <color theme="4" tint="-0.24994659260841701"/>
      </left>
      <right/>
      <top style="thin">
        <color theme="4" tint="-0.24994659260841701"/>
      </top>
      <bottom/>
      <diagonal/>
    </border>
    <border>
      <left/>
      <right style="thin">
        <color theme="4" tint="-0.24994659260841701"/>
      </right>
      <top style="thin">
        <color theme="4" tint="-0.24994659260841701"/>
      </top>
      <bottom/>
      <diagonal/>
    </border>
    <border>
      <left style="thin">
        <color theme="4" tint="-0.24994659260841701"/>
      </left>
      <right/>
      <top/>
      <bottom style="thin">
        <color theme="4" tint="-0.24994659260841701"/>
      </bottom>
      <diagonal/>
    </border>
    <border>
      <left/>
      <right style="thin">
        <color theme="4" tint="-0.24994659260841701"/>
      </right>
      <top/>
      <bottom style="thin">
        <color theme="4" tint="-0.24994659260841701"/>
      </bottom>
      <diagonal/>
    </border>
    <border>
      <left/>
      <right/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 style="medium">
        <color theme="1"/>
      </right>
      <top style="thin">
        <color theme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3" tint="0.39994506668294322"/>
      </top>
      <bottom style="thin">
        <color theme="3" tint="0.39994506668294322"/>
      </bottom>
      <diagonal/>
    </border>
    <border>
      <left style="thin">
        <color theme="3" tint="0.39994506668294322"/>
      </left>
      <right style="thin">
        <color theme="3" tint="0.39994506668294322"/>
      </right>
      <top style="thin">
        <color theme="3" tint="0.3999450666829432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188">
    <xf numFmtId="0" fontId="0" fillId="0" borderId="0" xfId="0"/>
    <xf numFmtId="0" fontId="0" fillId="0" borderId="0" xfId="0" applyFont="1" applyProtection="1"/>
    <xf numFmtId="0" fontId="0" fillId="2" borderId="0" xfId="0" applyFont="1" applyFill="1" applyProtection="1"/>
    <xf numFmtId="3" fontId="0" fillId="0" borderId="0" xfId="0" applyNumberFormat="1" applyFont="1" applyProtection="1"/>
    <xf numFmtId="49" fontId="0" fillId="0" borderId="0" xfId="0" applyNumberFormat="1" applyFont="1" applyProtection="1"/>
    <xf numFmtId="3" fontId="1" fillId="0" borderId="0" xfId="0" applyNumberFormat="1" applyFont="1" applyBorder="1" applyAlignment="1" applyProtection="1">
      <alignment horizontal="center" vertical="center"/>
    </xf>
    <xf numFmtId="3" fontId="1" fillId="0" borderId="1" xfId="0" applyNumberFormat="1" applyFont="1" applyBorder="1" applyAlignment="1" applyProtection="1">
      <alignment horizontal="center" vertical="center"/>
      <protection locked="0"/>
    </xf>
    <xf numFmtId="3" fontId="1" fillId="0" borderId="3" xfId="0" applyNumberFormat="1" applyFont="1" applyBorder="1" applyAlignment="1" applyProtection="1">
      <alignment horizontal="center" vertical="center"/>
      <protection locked="0"/>
    </xf>
    <xf numFmtId="49" fontId="4" fillId="0" borderId="0" xfId="0" applyNumberFormat="1" applyFont="1" applyBorder="1" applyAlignment="1" applyProtection="1">
      <alignment horizontal="center" vertical="center"/>
    </xf>
    <xf numFmtId="3" fontId="1" fillId="0" borderId="0" xfId="0" applyNumberFormat="1" applyFont="1" applyFill="1" applyBorder="1" applyAlignment="1" applyProtection="1">
      <alignment horizontal="center" vertical="center"/>
    </xf>
    <xf numFmtId="49" fontId="4" fillId="0" borderId="24" xfId="0" applyNumberFormat="1" applyFont="1" applyBorder="1" applyAlignment="1" applyProtection="1">
      <alignment horizontal="center" vertical="center"/>
      <protection locked="0"/>
    </xf>
    <xf numFmtId="49" fontId="1" fillId="0" borderId="25" xfId="0" applyNumberFormat="1" applyFont="1" applyBorder="1" applyAlignment="1" applyProtection="1">
      <alignment horizontal="center" vertical="center"/>
      <protection locked="0"/>
    </xf>
    <xf numFmtId="0" fontId="1" fillId="0" borderId="25" xfId="0" applyNumberFormat="1" applyFont="1" applyBorder="1" applyAlignment="1" applyProtection="1">
      <alignment horizontal="center" vertical="center"/>
      <protection locked="0"/>
    </xf>
    <xf numFmtId="0" fontId="0" fillId="0" borderId="25" xfId="0" applyNumberFormat="1" applyFont="1" applyBorder="1" applyAlignment="1" applyProtection="1">
      <alignment horizontal="center" vertical="center"/>
      <protection locked="0"/>
    </xf>
    <xf numFmtId="0" fontId="0" fillId="0" borderId="26" xfId="0" applyNumberFormat="1" applyFont="1" applyBorder="1" applyAlignment="1" applyProtection="1">
      <alignment horizontal="center" vertical="center"/>
      <protection locked="0"/>
    </xf>
    <xf numFmtId="164" fontId="10" fillId="0" borderId="15" xfId="0" quotePrefix="1" applyNumberFormat="1" applyFont="1" applyBorder="1" applyAlignment="1" applyProtection="1">
      <alignment horizontal="center" vertical="center"/>
      <protection locked="0"/>
    </xf>
    <xf numFmtId="0" fontId="3" fillId="0" borderId="27" xfId="0" applyFont="1" applyBorder="1" applyAlignment="1" applyProtection="1">
      <alignment horizontal="center" vertical="center" wrapText="1"/>
    </xf>
    <xf numFmtId="0" fontId="0" fillId="0" borderId="0" xfId="0" applyBorder="1" applyAlignment="1" applyProtection="1">
      <alignment wrapText="1"/>
    </xf>
    <xf numFmtId="0" fontId="2" fillId="0" borderId="0" xfId="0" applyFont="1" applyAlignment="1" applyProtection="1">
      <alignment horizontal="center" vertical="center" wrapText="1"/>
    </xf>
    <xf numFmtId="14" fontId="0" fillId="0" borderId="15" xfId="0" applyNumberFormat="1" applyFont="1" applyBorder="1" applyAlignment="1" applyProtection="1">
      <alignment horizontal="center" vertical="center" wrapText="1"/>
    </xf>
    <xf numFmtId="0" fontId="0" fillId="0" borderId="15" xfId="0" applyFont="1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center" wrapText="1"/>
    </xf>
    <xf numFmtId="0" fontId="0" fillId="0" borderId="0" xfId="0" applyFont="1" applyBorder="1" applyAlignment="1" applyProtection="1">
      <alignment horizontal="center" vertical="center" wrapText="1"/>
    </xf>
    <xf numFmtId="164" fontId="10" fillId="0" borderId="15" xfId="0" quotePrefix="1" applyNumberFormat="1" applyFont="1" applyBorder="1" applyAlignment="1" applyProtection="1">
      <alignment horizontal="center" vertical="center"/>
    </xf>
    <xf numFmtId="3" fontId="5" fillId="0" borderId="15" xfId="0" applyNumberFormat="1" applyFont="1" applyBorder="1" applyAlignment="1" applyProtection="1">
      <alignment horizontal="center" vertical="center"/>
    </xf>
    <xf numFmtId="49" fontId="5" fillId="0" borderId="16" xfId="0" applyNumberFormat="1" applyFont="1" applyBorder="1" applyAlignment="1" applyProtection="1">
      <alignment horizontal="center" vertical="center"/>
    </xf>
    <xf numFmtId="49" fontId="5" fillId="0" borderId="19" xfId="0" applyNumberFormat="1" applyFont="1" applyBorder="1" applyAlignment="1" applyProtection="1">
      <alignment horizontal="center" vertical="center"/>
    </xf>
    <xf numFmtId="49" fontId="5" fillId="0" borderId="18" xfId="0" applyNumberFormat="1" applyFont="1" applyBorder="1" applyAlignment="1" applyProtection="1">
      <alignment horizontal="center" vertical="center"/>
    </xf>
    <xf numFmtId="49" fontId="6" fillId="0" borderId="0" xfId="0" applyNumberFormat="1" applyFont="1" applyBorder="1" applyAlignment="1" applyProtection="1">
      <alignment horizontal="center" vertical="center"/>
    </xf>
    <xf numFmtId="49" fontId="6" fillId="0" borderId="0" xfId="0" applyNumberFormat="1" applyFont="1" applyFill="1" applyBorder="1" applyAlignment="1" applyProtection="1">
      <alignment horizontal="center" vertical="center"/>
    </xf>
    <xf numFmtId="49" fontId="9" fillId="0" borderId="10" xfId="0" quotePrefix="1" applyNumberFormat="1" applyFont="1" applyBorder="1" applyAlignment="1" applyProtection="1">
      <alignment horizontal="center" vertical="center"/>
    </xf>
    <xf numFmtId="20" fontId="1" fillId="0" borderId="11" xfId="0" applyNumberFormat="1" applyFont="1" applyBorder="1" applyAlignment="1" applyProtection="1">
      <alignment horizontal="center" vertical="center"/>
    </xf>
    <xf numFmtId="20" fontId="1" fillId="0" borderId="0" xfId="0" applyNumberFormat="1" applyFont="1" applyBorder="1" applyAlignment="1" applyProtection="1">
      <alignment horizontal="center" vertical="center"/>
    </xf>
    <xf numFmtId="49" fontId="4" fillId="0" borderId="0" xfId="0" applyNumberFormat="1" applyFont="1" applyFill="1" applyBorder="1" applyAlignment="1" applyProtection="1">
      <alignment horizontal="center" vertical="center"/>
    </xf>
    <xf numFmtId="20" fontId="1" fillId="0" borderId="2" xfId="0" applyNumberFormat="1" applyFont="1" applyBorder="1" applyAlignment="1" applyProtection="1">
      <alignment horizontal="center" vertical="center"/>
    </xf>
    <xf numFmtId="3" fontId="1" fillId="0" borderId="1" xfId="0" applyNumberFormat="1" applyFont="1" applyBorder="1" applyAlignment="1" applyProtection="1">
      <alignment horizontal="center" vertical="center"/>
    </xf>
    <xf numFmtId="49" fontId="1" fillId="0" borderId="0" xfId="0" applyNumberFormat="1" applyFont="1" applyFill="1" applyBorder="1" applyAlignment="1" applyProtection="1">
      <alignment horizontal="center" vertical="center"/>
    </xf>
    <xf numFmtId="0" fontId="1" fillId="0" borderId="0" xfId="0" applyNumberFormat="1" applyFont="1" applyFill="1" applyBorder="1" applyAlignment="1" applyProtection="1">
      <alignment horizontal="center" vertical="center"/>
    </xf>
    <xf numFmtId="20" fontId="1" fillId="0" borderId="0" xfId="0" applyNumberFormat="1" applyFont="1" applyFill="1" applyBorder="1" applyAlignment="1" applyProtection="1">
      <alignment horizontal="center" vertical="center"/>
    </xf>
    <xf numFmtId="3" fontId="1" fillId="0" borderId="1" xfId="0" applyNumberFormat="1" applyFont="1" applyFill="1" applyBorder="1" applyAlignment="1" applyProtection="1">
      <alignment horizontal="center" vertical="center"/>
    </xf>
    <xf numFmtId="0" fontId="0" fillId="0" borderId="0" xfId="0" applyNumberFormat="1" applyFont="1" applyFill="1" applyBorder="1" applyAlignment="1" applyProtection="1">
      <alignment horizontal="center" vertical="center"/>
    </xf>
    <xf numFmtId="20" fontId="1" fillId="0" borderId="20" xfId="0" applyNumberFormat="1" applyFont="1" applyBorder="1" applyAlignment="1" applyProtection="1">
      <alignment horizontal="center" vertical="center"/>
    </xf>
    <xf numFmtId="3" fontId="1" fillId="0" borderId="3" xfId="0" applyNumberFormat="1" applyFont="1" applyBorder="1" applyAlignment="1" applyProtection="1">
      <alignment horizontal="center" vertical="center"/>
    </xf>
    <xf numFmtId="3" fontId="1" fillId="0" borderId="3" xfId="0" applyNumberFormat="1" applyFont="1" applyFill="1" applyBorder="1" applyAlignment="1" applyProtection="1">
      <alignment horizontal="center" vertical="center"/>
    </xf>
    <xf numFmtId="14" fontId="1" fillId="0" borderId="0" xfId="0" applyNumberFormat="1" applyFont="1" applyBorder="1" applyAlignment="1" applyProtection="1">
      <alignment horizontal="center" vertical="center"/>
    </xf>
    <xf numFmtId="0" fontId="0" fillId="0" borderId="0" xfId="0" applyNumberFormat="1" applyFont="1" applyBorder="1" applyAlignment="1" applyProtection="1">
      <alignment horizontal="center" vertical="center"/>
    </xf>
    <xf numFmtId="0" fontId="0" fillId="0" borderId="0" xfId="0" applyNumberFormat="1" applyFont="1" applyBorder="1" applyProtection="1"/>
    <xf numFmtId="0" fontId="0" fillId="0" borderId="0" xfId="0" applyFont="1" applyBorder="1" applyProtection="1"/>
    <xf numFmtId="3" fontId="1" fillId="3" borderId="11" xfId="0" applyNumberFormat="1" applyFont="1" applyFill="1" applyBorder="1" applyAlignment="1" applyProtection="1">
      <alignment horizontal="center" vertical="center"/>
      <protection locked="0"/>
    </xf>
    <xf numFmtId="20" fontId="1" fillId="3" borderId="2" xfId="0" applyNumberFormat="1" applyFont="1" applyFill="1" applyBorder="1" applyAlignment="1" applyProtection="1">
      <alignment horizontal="center" vertical="center"/>
    </xf>
    <xf numFmtId="3" fontId="1" fillId="3" borderId="1" xfId="0" applyNumberFormat="1" applyFont="1" applyFill="1" applyBorder="1" applyAlignment="1" applyProtection="1">
      <alignment horizontal="center" vertical="center"/>
    </xf>
    <xf numFmtId="0" fontId="1" fillId="3" borderId="25" xfId="0" applyNumberFormat="1" applyFont="1" applyFill="1" applyBorder="1" applyAlignment="1" applyProtection="1">
      <alignment horizontal="center" vertical="center"/>
      <protection locked="0"/>
    </xf>
    <xf numFmtId="1" fontId="1" fillId="0" borderId="1" xfId="0" applyNumberFormat="1" applyFont="1" applyBorder="1" applyAlignment="1" applyProtection="1">
      <alignment horizontal="center" vertical="center"/>
    </xf>
    <xf numFmtId="3" fontId="1" fillId="0" borderId="11" xfId="0" applyNumberFormat="1" applyFont="1" applyFill="1" applyBorder="1" applyAlignment="1" applyProtection="1">
      <alignment horizontal="center" vertical="center"/>
    </xf>
    <xf numFmtId="0" fontId="0" fillId="0" borderId="28" xfId="0" applyBorder="1" applyAlignment="1" applyProtection="1">
      <alignment horizontal="center" vertical="center"/>
      <protection locked="0"/>
    </xf>
    <xf numFmtId="0" fontId="0" fillId="3" borderId="28" xfId="0" applyFill="1" applyBorder="1" applyAlignment="1" applyProtection="1">
      <alignment horizontal="center" vertical="center"/>
      <protection locked="0"/>
    </xf>
    <xf numFmtId="0" fontId="0" fillId="2" borderId="0" xfId="0" applyFill="1"/>
    <xf numFmtId="0" fontId="0" fillId="4" borderId="37" xfId="0" applyFill="1" applyBorder="1" applyAlignment="1">
      <alignment horizontal="center"/>
    </xf>
    <xf numFmtId="0" fontId="11" fillId="5" borderId="38" xfId="0" applyFont="1" applyFill="1" applyBorder="1" applyAlignment="1">
      <alignment horizontal="center"/>
    </xf>
    <xf numFmtId="15" fontId="11" fillId="5" borderId="38" xfId="0" applyNumberFormat="1" applyFont="1" applyFill="1" applyBorder="1" applyAlignment="1">
      <alignment horizontal="center"/>
    </xf>
    <xf numFmtId="3" fontId="11" fillId="5" borderId="38" xfId="0" applyNumberFormat="1" applyFont="1" applyFill="1" applyBorder="1" applyAlignment="1">
      <alignment horizontal="center"/>
    </xf>
    <xf numFmtId="165" fontId="11" fillId="5" borderId="38" xfId="0" applyNumberFormat="1" applyFont="1" applyFill="1" applyBorder="1" applyAlignment="1">
      <alignment horizontal="center"/>
    </xf>
    <xf numFmtId="0" fontId="0" fillId="5" borderId="29" xfId="0" applyFill="1" applyBorder="1"/>
    <xf numFmtId="0" fontId="0" fillId="5" borderId="30" xfId="0" applyFill="1" applyBorder="1"/>
    <xf numFmtId="0" fontId="0" fillId="5" borderId="31" xfId="0" applyFill="1" applyBorder="1"/>
    <xf numFmtId="0" fontId="0" fillId="5" borderId="32" xfId="0" applyFill="1" applyBorder="1"/>
    <xf numFmtId="0" fontId="0" fillId="5" borderId="34" xfId="0" applyFill="1" applyBorder="1"/>
    <xf numFmtId="0" fontId="0" fillId="5" borderId="35" xfId="0" applyFill="1" applyBorder="1"/>
    <xf numFmtId="0" fontId="1" fillId="5" borderId="0" xfId="0" applyFont="1" applyFill="1" applyBorder="1"/>
    <xf numFmtId="0" fontId="1" fillId="5" borderId="33" xfId="0" applyFont="1" applyFill="1" applyBorder="1"/>
    <xf numFmtId="0" fontId="1" fillId="2" borderId="0" xfId="0" applyFont="1" applyFill="1"/>
    <xf numFmtId="20" fontId="11" fillId="5" borderId="38" xfId="0" applyNumberFormat="1" applyFont="1" applyFill="1" applyBorder="1" applyAlignment="1">
      <alignment horizontal="center"/>
    </xf>
    <xf numFmtId="0" fontId="0" fillId="2" borderId="32" xfId="0" applyFill="1" applyBorder="1"/>
    <xf numFmtId="0" fontId="1" fillId="2" borderId="0" xfId="0" applyFont="1" applyFill="1" applyBorder="1"/>
    <xf numFmtId="0" fontId="0" fillId="2" borderId="34" xfId="0" applyFill="1" applyBorder="1"/>
    <xf numFmtId="0" fontId="0" fillId="2" borderId="0" xfId="0" applyFill="1" applyBorder="1"/>
    <xf numFmtId="0" fontId="0" fillId="2" borderId="0" xfId="0" applyFill="1" applyBorder="1" applyAlignment="1">
      <alignment horizontal="center"/>
    </xf>
    <xf numFmtId="0" fontId="11" fillId="2" borderId="0" xfId="0" applyFont="1" applyFill="1" applyBorder="1" applyAlignment="1">
      <alignment horizontal="center"/>
    </xf>
    <xf numFmtId="15" fontId="11" fillId="2" borderId="0" xfId="0" applyNumberFormat="1" applyFont="1" applyFill="1" applyBorder="1" applyAlignment="1">
      <alignment horizontal="center"/>
    </xf>
    <xf numFmtId="20" fontId="11" fillId="2" borderId="0" xfId="0" applyNumberFormat="1" applyFont="1" applyFill="1" applyBorder="1" applyAlignment="1">
      <alignment horizontal="center"/>
    </xf>
    <xf numFmtId="3" fontId="11" fillId="2" borderId="0" xfId="0" applyNumberFormat="1" applyFont="1" applyFill="1" applyBorder="1" applyAlignment="1">
      <alignment horizontal="center"/>
    </xf>
    <xf numFmtId="0" fontId="0" fillId="4" borderId="39" xfId="0" applyFill="1" applyBorder="1" applyAlignment="1">
      <alignment horizontal="center"/>
    </xf>
    <xf numFmtId="15" fontId="11" fillId="2" borderId="33" xfId="0" applyNumberFormat="1" applyFont="1" applyFill="1" applyBorder="1" applyAlignment="1">
      <alignment horizontal="center"/>
    </xf>
    <xf numFmtId="0" fontId="11" fillId="2" borderId="35" xfId="0" applyFont="1" applyFill="1" applyBorder="1" applyAlignment="1">
      <alignment horizontal="center"/>
    </xf>
    <xf numFmtId="15" fontId="11" fillId="2" borderId="36" xfId="0" applyNumberFormat="1" applyFont="1" applyFill="1" applyBorder="1" applyAlignment="1">
      <alignment horizontal="center"/>
    </xf>
    <xf numFmtId="166" fontId="11" fillId="5" borderId="40" xfId="0" applyNumberFormat="1" applyFont="1" applyFill="1" applyBorder="1" applyAlignment="1">
      <alignment horizontal="center"/>
    </xf>
    <xf numFmtId="0" fontId="0" fillId="5" borderId="41" xfId="0" applyFill="1" applyBorder="1"/>
    <xf numFmtId="0" fontId="0" fillId="5" borderId="42" xfId="0" applyFill="1" applyBorder="1"/>
    <xf numFmtId="3" fontId="11" fillId="5" borderId="44" xfId="0" applyNumberFormat="1" applyFont="1" applyFill="1" applyBorder="1" applyAlignment="1">
      <alignment horizontal="center"/>
    </xf>
    <xf numFmtId="0" fontId="0" fillId="5" borderId="46" xfId="0" applyFill="1" applyBorder="1"/>
    <xf numFmtId="0" fontId="0" fillId="5" borderId="48" xfId="0" applyFont="1" applyFill="1" applyBorder="1"/>
    <xf numFmtId="0" fontId="0" fillId="4" borderId="37" xfId="0" applyFill="1" applyBorder="1" applyAlignment="1">
      <alignment horizontal="center" wrapText="1"/>
    </xf>
    <xf numFmtId="20" fontId="1" fillId="6" borderId="2" xfId="0" applyNumberFormat="1" applyFont="1" applyFill="1" applyBorder="1" applyAlignment="1" applyProtection="1">
      <alignment horizontal="center" vertical="center"/>
    </xf>
    <xf numFmtId="15" fontId="11" fillId="4" borderId="38" xfId="0" applyNumberFormat="1" applyFont="1" applyFill="1" applyBorder="1" applyAlignment="1">
      <alignment horizontal="center"/>
    </xf>
    <xf numFmtId="20" fontId="11" fillId="4" borderId="38" xfId="0" applyNumberFormat="1" applyFont="1" applyFill="1" applyBorder="1" applyAlignment="1">
      <alignment horizontal="center"/>
    </xf>
    <xf numFmtId="3" fontId="11" fillId="4" borderId="38" xfId="0" applyNumberFormat="1" applyFont="1" applyFill="1" applyBorder="1" applyAlignment="1">
      <alignment horizontal="center"/>
    </xf>
    <xf numFmtId="0" fontId="0" fillId="4" borderId="39" xfId="0" applyFill="1" applyBorder="1" applyAlignment="1">
      <alignment horizontal="center" vertical="center"/>
    </xf>
    <xf numFmtId="3" fontId="1" fillId="3" borderId="1" xfId="0" applyNumberFormat="1" applyFont="1" applyFill="1" applyBorder="1" applyAlignment="1" applyProtection="1">
      <alignment horizontal="center" vertical="center"/>
      <protection locked="0"/>
    </xf>
    <xf numFmtId="3" fontId="0" fillId="5" borderId="43" xfId="0" applyNumberFormat="1" applyFill="1" applyBorder="1"/>
    <xf numFmtId="166" fontId="1" fillId="5" borderId="0" xfId="0" applyNumberFormat="1" applyFont="1" applyFill="1" applyBorder="1"/>
    <xf numFmtId="0" fontId="0" fillId="0" borderId="0" xfId="0" applyFill="1"/>
    <xf numFmtId="3" fontId="0" fillId="2" borderId="0" xfId="0" applyNumberFormat="1" applyFill="1"/>
    <xf numFmtId="0" fontId="1" fillId="0" borderId="54" xfId="0" applyNumberFormat="1" applyFont="1" applyBorder="1" applyAlignment="1" applyProtection="1">
      <alignment horizontal="center" vertical="center"/>
      <protection locked="0"/>
    </xf>
    <xf numFmtId="0" fontId="0" fillId="0" borderId="24" xfId="0" applyNumberFormat="1" applyFont="1" applyBorder="1" applyAlignment="1" applyProtection="1">
      <alignment horizontal="center" vertical="center"/>
      <protection locked="0"/>
    </xf>
    <xf numFmtId="3" fontId="1" fillId="0" borderId="25" xfId="0" applyNumberFormat="1" applyFont="1" applyBorder="1" applyAlignment="1" applyProtection="1">
      <alignment horizontal="center" vertical="center" wrapText="1"/>
      <protection locked="0"/>
    </xf>
    <xf numFmtId="0" fontId="0" fillId="0" borderId="25" xfId="0" applyBorder="1" applyAlignment="1" applyProtection="1">
      <alignment horizontal="center" vertical="center" wrapText="1"/>
      <protection locked="0"/>
    </xf>
    <xf numFmtId="3" fontId="11" fillId="5" borderId="61" xfId="0" applyNumberFormat="1" applyFont="1" applyFill="1" applyBorder="1" applyAlignment="1">
      <alignment horizontal="center"/>
    </xf>
    <xf numFmtId="0" fontId="1" fillId="7" borderId="63" xfId="0" applyFont="1" applyFill="1" applyBorder="1" applyAlignment="1">
      <alignment horizontal="center" vertical="center"/>
    </xf>
    <xf numFmtId="0" fontId="1" fillId="7" borderId="63" xfId="0" applyFont="1" applyFill="1" applyBorder="1" applyAlignment="1">
      <alignment horizontal="center" vertical="center"/>
    </xf>
    <xf numFmtId="0" fontId="1" fillId="7" borderId="62" xfId="0" applyFont="1" applyFill="1" applyBorder="1" applyAlignment="1">
      <alignment horizontal="center" vertical="center"/>
    </xf>
    <xf numFmtId="0" fontId="1" fillId="7" borderId="63" xfId="0" applyFont="1" applyFill="1" applyBorder="1" applyAlignment="1">
      <alignment horizontal="center" vertical="center"/>
    </xf>
    <xf numFmtId="0" fontId="1" fillId="7" borderId="63" xfId="0" applyFont="1" applyFill="1" applyBorder="1" applyAlignment="1">
      <alignment horizontal="center" vertical="center"/>
    </xf>
    <xf numFmtId="0" fontId="1" fillId="7" borderId="62" xfId="0" applyFont="1" applyFill="1" applyBorder="1" applyAlignment="1">
      <alignment horizontal="center" vertical="center"/>
    </xf>
    <xf numFmtId="0" fontId="1" fillId="7" borderId="63" xfId="0" applyFont="1" applyFill="1" applyBorder="1" applyAlignment="1">
      <alignment horizontal="center" vertical="center"/>
    </xf>
    <xf numFmtId="0" fontId="1" fillId="7" borderId="63" xfId="0" applyFont="1" applyFill="1" applyBorder="1" applyAlignment="1">
      <alignment horizontal="center" vertical="center"/>
    </xf>
    <xf numFmtId="0" fontId="1" fillId="7" borderId="62" xfId="0" applyFont="1" applyFill="1" applyBorder="1" applyAlignment="1">
      <alignment horizontal="center" vertical="center"/>
    </xf>
    <xf numFmtId="0" fontId="1" fillId="7" borderId="63" xfId="0" applyFont="1" applyFill="1" applyBorder="1" applyAlignment="1">
      <alignment horizontal="center" vertical="center"/>
    </xf>
    <xf numFmtId="0" fontId="1" fillId="7" borderId="63" xfId="0" applyFont="1" applyFill="1" applyBorder="1" applyAlignment="1">
      <alignment horizontal="center" vertical="center"/>
    </xf>
    <xf numFmtId="0" fontId="1" fillId="7" borderId="62" xfId="0" applyFont="1" applyFill="1" applyBorder="1" applyAlignment="1">
      <alignment horizontal="center" vertical="center"/>
    </xf>
    <xf numFmtId="0" fontId="1" fillId="7" borderId="63" xfId="0" applyFont="1" applyFill="1" applyBorder="1" applyAlignment="1">
      <alignment horizontal="center" vertical="center"/>
    </xf>
    <xf numFmtId="0" fontId="1" fillId="7" borderId="63" xfId="0" applyFont="1" applyFill="1" applyBorder="1" applyAlignment="1">
      <alignment horizontal="center" vertical="center"/>
    </xf>
    <xf numFmtId="0" fontId="1" fillId="7" borderId="62" xfId="0" applyFont="1" applyFill="1" applyBorder="1" applyAlignment="1">
      <alignment horizontal="center" vertical="center"/>
    </xf>
    <xf numFmtId="0" fontId="1" fillId="7" borderId="63" xfId="0" applyFont="1" applyFill="1" applyBorder="1" applyAlignment="1">
      <alignment horizontal="center" vertical="center"/>
    </xf>
    <xf numFmtId="0" fontId="1" fillId="7" borderId="63" xfId="0" applyFont="1" applyFill="1" applyBorder="1" applyAlignment="1">
      <alignment horizontal="center" vertical="center"/>
    </xf>
    <xf numFmtId="0" fontId="1" fillId="7" borderId="62" xfId="0" applyFont="1" applyFill="1" applyBorder="1" applyAlignment="1">
      <alignment horizontal="center" vertical="center"/>
    </xf>
    <xf numFmtId="0" fontId="1" fillId="7" borderId="63" xfId="0" applyFont="1" applyFill="1" applyBorder="1" applyAlignment="1">
      <alignment horizontal="center" vertical="center"/>
    </xf>
    <xf numFmtId="0" fontId="1" fillId="7" borderId="63" xfId="0" applyFont="1" applyFill="1" applyBorder="1" applyAlignment="1">
      <alignment horizontal="center" vertical="center"/>
    </xf>
    <xf numFmtId="0" fontId="1" fillId="7" borderId="62" xfId="0" applyFont="1" applyFill="1" applyBorder="1" applyAlignment="1">
      <alignment horizontal="center" vertical="center"/>
    </xf>
    <xf numFmtId="0" fontId="1" fillId="7" borderId="63" xfId="0" applyFont="1" applyFill="1" applyBorder="1" applyAlignment="1">
      <alignment horizontal="center" vertical="center"/>
    </xf>
    <xf numFmtId="0" fontId="1" fillId="7" borderId="62" xfId="0" applyFont="1" applyFill="1" applyBorder="1" applyAlignment="1">
      <alignment horizontal="center" vertical="center"/>
    </xf>
    <xf numFmtId="0" fontId="1" fillId="7" borderId="63" xfId="0" applyFont="1" applyFill="1" applyBorder="1" applyAlignment="1">
      <alignment horizontal="center" vertical="center"/>
    </xf>
    <xf numFmtId="0" fontId="1" fillId="7" borderId="62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/>
    </xf>
    <xf numFmtId="166" fontId="11" fillId="5" borderId="59" xfId="0" applyNumberFormat="1" applyFont="1" applyFill="1" applyBorder="1" applyAlignment="1">
      <alignment horizontal="center"/>
    </xf>
    <xf numFmtId="166" fontId="1" fillId="3" borderId="1" xfId="0" applyNumberFormat="1" applyFont="1" applyFill="1" applyBorder="1" applyAlignment="1" applyProtection="1">
      <alignment horizontal="center" vertical="center"/>
    </xf>
    <xf numFmtId="166" fontId="1" fillId="3" borderId="13" xfId="0" applyNumberFormat="1" applyFont="1" applyFill="1" applyBorder="1" applyAlignment="1" applyProtection="1">
      <alignment horizontal="center" vertical="center"/>
    </xf>
    <xf numFmtId="167" fontId="11" fillId="5" borderId="38" xfId="1" applyNumberFormat="1" applyFont="1" applyFill="1" applyBorder="1" applyAlignment="1">
      <alignment horizontal="center"/>
    </xf>
    <xf numFmtId="3" fontId="1" fillId="5" borderId="35" xfId="0" applyNumberFormat="1" applyFont="1" applyFill="1" applyBorder="1"/>
    <xf numFmtId="0" fontId="1" fillId="5" borderId="36" xfId="0" applyFont="1" applyFill="1" applyBorder="1"/>
    <xf numFmtId="4" fontId="0" fillId="2" borderId="0" xfId="0" applyNumberFormat="1" applyFill="1" applyBorder="1"/>
    <xf numFmtId="1" fontId="0" fillId="2" borderId="0" xfId="0" applyNumberFormat="1" applyFill="1"/>
    <xf numFmtId="0" fontId="0" fillId="5" borderId="45" xfId="0" applyFill="1" applyBorder="1" applyAlignment="1">
      <alignment horizontal="center" wrapText="1"/>
    </xf>
    <xf numFmtId="0" fontId="0" fillId="5" borderId="47" xfId="0" applyFill="1" applyBorder="1" applyAlignment="1">
      <alignment horizontal="center" wrapText="1"/>
    </xf>
    <xf numFmtId="0" fontId="11" fillId="2" borderId="29" xfId="0" applyFont="1" applyFill="1" applyBorder="1" applyAlignment="1">
      <alignment horizontal="center"/>
    </xf>
    <xf numFmtId="0" fontId="11" fillId="2" borderId="30" xfId="0" applyFont="1" applyFill="1" applyBorder="1" applyAlignment="1">
      <alignment horizontal="center"/>
    </xf>
    <xf numFmtId="0" fontId="11" fillId="2" borderId="31" xfId="0" applyFont="1" applyFill="1" applyBorder="1" applyAlignment="1">
      <alignment horizontal="center"/>
    </xf>
    <xf numFmtId="0" fontId="0" fillId="4" borderId="37" xfId="0" applyFill="1" applyBorder="1" applyAlignment="1">
      <alignment horizontal="center" vertical="center"/>
    </xf>
    <xf numFmtId="0" fontId="0" fillId="4" borderId="39" xfId="0" applyFill="1" applyBorder="1" applyAlignment="1">
      <alignment horizontal="center" vertical="center"/>
    </xf>
    <xf numFmtId="0" fontId="0" fillId="4" borderId="37" xfId="0" applyFill="1" applyBorder="1" applyAlignment="1">
      <alignment horizontal="center" wrapText="1"/>
    </xf>
    <xf numFmtId="0" fontId="0" fillId="4" borderId="49" xfId="0" applyFill="1" applyBorder="1" applyAlignment="1">
      <alignment horizontal="center" wrapText="1"/>
    </xf>
    <xf numFmtId="0" fontId="0" fillId="4" borderId="50" xfId="0" applyFill="1" applyBorder="1" applyAlignment="1">
      <alignment horizontal="center" vertical="center"/>
    </xf>
    <xf numFmtId="0" fontId="0" fillId="4" borderId="51" xfId="0" applyFill="1" applyBorder="1" applyAlignment="1">
      <alignment horizontal="center" vertical="center"/>
    </xf>
    <xf numFmtId="0" fontId="0" fillId="4" borderId="52" xfId="0" applyFill="1" applyBorder="1" applyAlignment="1">
      <alignment horizontal="center" vertical="center"/>
    </xf>
    <xf numFmtId="0" fontId="0" fillId="4" borderId="53" xfId="0" applyFill="1" applyBorder="1" applyAlignment="1">
      <alignment horizontal="center" vertical="center"/>
    </xf>
    <xf numFmtId="3" fontId="1" fillId="0" borderId="13" xfId="0" applyNumberFormat="1" applyFont="1" applyBorder="1" applyAlignment="1" applyProtection="1">
      <alignment horizontal="center" vertical="center" wrapText="1"/>
      <protection locked="0"/>
    </xf>
    <xf numFmtId="0" fontId="0" fillId="0" borderId="22" xfId="0" applyBorder="1" applyAlignment="1" applyProtection="1">
      <alignment horizontal="center" vertical="center" wrapText="1"/>
      <protection locked="0"/>
    </xf>
    <xf numFmtId="3" fontId="1" fillId="0" borderId="14" xfId="0" applyNumberFormat="1" applyFont="1" applyBorder="1" applyAlignment="1" applyProtection="1">
      <alignment horizontal="center" vertical="center" wrapText="1"/>
      <protection locked="0"/>
    </xf>
    <xf numFmtId="0" fontId="0" fillId="0" borderId="23" xfId="0" applyBorder="1" applyAlignment="1" applyProtection="1">
      <alignment horizontal="center" vertical="center" wrapText="1"/>
      <protection locked="0"/>
    </xf>
    <xf numFmtId="0" fontId="3" fillId="0" borderId="7" xfId="0" applyFont="1" applyBorder="1" applyAlignment="1" applyProtection="1">
      <alignment horizontal="center" vertical="center" wrapText="1"/>
    </xf>
    <xf numFmtId="0" fontId="0" fillId="0" borderId="8" xfId="0" applyBorder="1" applyAlignment="1" applyProtection="1">
      <alignment horizontal="center" vertical="center" wrapText="1"/>
    </xf>
    <xf numFmtId="0" fontId="0" fillId="0" borderId="9" xfId="0" applyBorder="1" applyAlignment="1" applyProtection="1">
      <alignment horizontal="center" vertical="center" wrapText="1"/>
    </xf>
    <xf numFmtId="0" fontId="0" fillId="0" borderId="5" xfId="0" applyBorder="1" applyAlignment="1" applyProtection="1">
      <alignment horizontal="center" vertical="center" wrapText="1"/>
    </xf>
    <xf numFmtId="0" fontId="0" fillId="0" borderId="4" xfId="0" applyBorder="1" applyAlignment="1" applyProtection="1">
      <alignment horizontal="center" vertical="center" wrapText="1"/>
    </xf>
    <xf numFmtId="0" fontId="0" fillId="0" borderId="6" xfId="0" applyBorder="1" applyAlignment="1" applyProtection="1">
      <alignment horizontal="center" vertical="center" wrapText="1"/>
    </xf>
    <xf numFmtId="0" fontId="3" fillId="0" borderId="16" xfId="0" applyFont="1" applyBorder="1" applyAlignment="1" applyProtection="1">
      <alignment horizontal="center" vertical="center" wrapText="1"/>
    </xf>
    <xf numFmtId="0" fontId="0" fillId="0" borderId="17" xfId="0" applyBorder="1" applyAlignment="1" applyProtection="1">
      <alignment horizontal="center" vertical="center" wrapText="1"/>
    </xf>
    <xf numFmtId="0" fontId="0" fillId="0" borderId="18" xfId="0" applyBorder="1" applyAlignment="1" applyProtection="1">
      <alignment horizontal="center" vertical="center" wrapText="1"/>
    </xf>
    <xf numFmtId="3" fontId="1" fillId="3" borderId="13" xfId="0" applyNumberFormat="1" applyFont="1" applyFill="1" applyBorder="1" applyAlignment="1" applyProtection="1">
      <alignment horizontal="center" vertical="center" wrapText="1"/>
      <protection locked="0"/>
    </xf>
    <xf numFmtId="0" fontId="0" fillId="3" borderId="22" xfId="0" applyFill="1" applyBorder="1" applyAlignment="1" applyProtection="1">
      <alignment horizontal="center" vertical="center" wrapText="1"/>
      <protection locked="0"/>
    </xf>
    <xf numFmtId="3" fontId="5" fillId="0" borderId="16" xfId="0" applyNumberFormat="1" applyFont="1" applyBorder="1" applyAlignment="1" applyProtection="1">
      <alignment horizontal="center" vertical="center"/>
    </xf>
    <xf numFmtId="0" fontId="5" fillId="0" borderId="18" xfId="0" applyFont="1" applyBorder="1" applyAlignment="1" applyProtection="1">
      <alignment horizontal="center" vertical="center"/>
    </xf>
    <xf numFmtId="3" fontId="1" fillId="0" borderId="12" xfId="0" applyNumberFormat="1" applyFont="1" applyBorder="1" applyAlignment="1" applyProtection="1">
      <alignment horizontal="center" vertical="center" wrapText="1"/>
      <protection locked="0"/>
    </xf>
    <xf numFmtId="0" fontId="0" fillId="0" borderId="21" xfId="0" applyBorder="1" applyAlignment="1" applyProtection="1">
      <alignment horizontal="center" vertical="center" wrapText="1"/>
      <protection locked="0"/>
    </xf>
    <xf numFmtId="0" fontId="0" fillId="0" borderId="7" xfId="0" applyFont="1" applyBorder="1" applyAlignment="1" applyProtection="1">
      <alignment wrapText="1"/>
    </xf>
    <xf numFmtId="0" fontId="0" fillId="0" borderId="9" xfId="0" applyBorder="1" applyAlignment="1" applyProtection="1">
      <alignment wrapText="1"/>
    </xf>
    <xf numFmtId="0" fontId="0" fillId="0" borderId="5" xfId="0" applyBorder="1" applyAlignment="1" applyProtection="1">
      <alignment wrapText="1"/>
    </xf>
    <xf numFmtId="0" fontId="0" fillId="0" borderId="6" xfId="0" applyBorder="1" applyAlignment="1" applyProtection="1">
      <alignment wrapText="1"/>
    </xf>
    <xf numFmtId="3" fontId="1" fillId="0" borderId="55" xfId="0" applyNumberFormat="1" applyFont="1" applyBorder="1" applyAlignment="1" applyProtection="1">
      <alignment horizontal="center" vertical="center" wrapText="1"/>
      <protection locked="0"/>
    </xf>
    <xf numFmtId="0" fontId="0" fillId="0" borderId="56" xfId="0" applyBorder="1" applyAlignment="1" applyProtection="1">
      <alignment horizontal="center" vertical="center" wrapText="1"/>
      <protection locked="0"/>
    </xf>
    <xf numFmtId="3" fontId="1" fillId="3" borderId="57" xfId="0" applyNumberFormat="1" applyFont="1" applyFill="1" applyBorder="1" applyAlignment="1" applyProtection="1">
      <alignment horizontal="center" vertical="center" wrapText="1"/>
      <protection locked="0"/>
    </xf>
    <xf numFmtId="3" fontId="1" fillId="3" borderId="58" xfId="0" applyNumberFormat="1" applyFont="1" applyFill="1" applyBorder="1" applyAlignment="1" applyProtection="1">
      <alignment horizontal="center" vertical="center" wrapText="1"/>
      <protection locked="0"/>
    </xf>
    <xf numFmtId="3" fontId="1" fillId="0" borderId="13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2" xfId="0" applyFill="1" applyBorder="1" applyAlignment="1" applyProtection="1">
      <alignment horizontal="center" vertical="center" wrapText="1"/>
      <protection locked="0"/>
    </xf>
    <xf numFmtId="10" fontId="0" fillId="2" borderId="0" xfId="1" applyNumberFormat="1" applyFont="1" applyFill="1"/>
    <xf numFmtId="166" fontId="11" fillId="5" borderId="60" xfId="0" applyNumberFormat="1" applyFont="1" applyFill="1" applyBorder="1" applyAlignment="1">
      <alignment horizontal="center"/>
    </xf>
    <xf numFmtId="0" fontId="0" fillId="4" borderId="64" xfId="0" applyFill="1" applyBorder="1" applyAlignment="1">
      <alignment horizontal="center" wrapText="1"/>
    </xf>
    <xf numFmtId="0" fontId="0" fillId="4" borderId="63" xfId="0" applyFill="1" applyBorder="1" applyAlignment="1">
      <alignment horizontal="center" wrapText="1"/>
    </xf>
  </cellXfs>
  <cellStyles count="2">
    <cellStyle name="Normal" xfId="0" builtinId="0"/>
    <cellStyle name="Porcentaje" xfId="1" builtinId="5"/>
  </cellStyles>
  <dxfs count="31"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ustomXml" Target="../customXml/item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38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379233</xdr:colOff>
      <xdr:row>1</xdr:row>
      <xdr:rowOff>85517</xdr:rowOff>
    </xdr:from>
    <xdr:to>
      <xdr:col>2</xdr:col>
      <xdr:colOff>944059</xdr:colOff>
      <xdr:row>2</xdr:row>
      <xdr:rowOff>75490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6F73A2A0-50C8-41A0-AC5F-F817EB7F5D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468880" y="276017"/>
          <a:ext cx="2133650" cy="225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CBBDEB9C-C9B8-44F1-9916-AFCAFC6C74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E6C4D998-2D1E-4C8A-82F3-59206A66DD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1395E47D-2B77-4BA8-B749-8EE37A2C6A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7D9785E9-5175-4210-9F14-7D821A39D4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65B90415-4C59-41FC-90D6-7FCAB17037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C9D07E4-B1E7-4931-B573-0FF35436A9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FF4D4D25-2281-4030-B1A4-7C9D8E18C7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4BFD9A39-5D6E-498B-95AC-A487A3EEBE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6019E61C-78A3-45F8-B3B0-FE42F12D4D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AE59CD19-5C60-4E42-BC74-370BEEB7C9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21C24FDD-E5E2-4BB5-8034-DFB0A98173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3F8475DD-8E23-43CB-8D49-9DC0AE8A26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357F82EB-1CD5-4748-80DF-892D13D640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7F26FF22-99C3-4A1E-8A30-D70B7966B1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669150B5-98EC-474D-9B3E-2D8387EFDA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CD357CCC-619F-4B80-B420-F7849E9CA3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56F698CF-CE20-4062-8720-145A504E5F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DAF801C3-FDB1-4D3E-ADEE-26BC4DAE8C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A735569F-2FC6-43FE-A3E2-C6E1453BF6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7F8A1FBF-0A4F-4280-B373-CF86F8CC80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7F8A1FBF-0A4F-4280-B373-CF86F8CC80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2888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A6A2CD75-0FA0-4673-86D2-ECD4BC24AE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7F8A1FBF-0A4F-4280-B373-CF86F8CC80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2888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7F8A1FBF-0A4F-4280-B373-CF86F8CC80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2888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F5054FD7-5F6B-46D5-AA7B-BACC361A92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D8958914-754D-4431-8845-331AE4A3A7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897925E7-389B-4F4F-87A3-5897EAF616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7EB7609F-FC8C-4991-B6FB-470596324F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19BE60A1-9FD4-4A22-A692-3AE85A56DD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46E34B51-A7F6-4D8D-A22D-AC870F80CD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9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10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Relationship Id="rId4" Type="http://schemas.openxmlformats.org/officeDocument/2006/relationships/comments" Target="../comments11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Relationship Id="rId4" Type="http://schemas.openxmlformats.org/officeDocument/2006/relationships/comments" Target="../comments12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Relationship Id="rId4" Type="http://schemas.openxmlformats.org/officeDocument/2006/relationships/comments" Target="../comments13.x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4.v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Relationship Id="rId4" Type="http://schemas.openxmlformats.org/officeDocument/2006/relationships/comments" Target="../comments14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5.v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Relationship Id="rId4" Type="http://schemas.openxmlformats.org/officeDocument/2006/relationships/comments" Target="../comments15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6.vml"/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Relationship Id="rId4" Type="http://schemas.openxmlformats.org/officeDocument/2006/relationships/comments" Target="../comments16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7.vml"/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Relationship Id="rId4" Type="http://schemas.openxmlformats.org/officeDocument/2006/relationships/comments" Target="../comments17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8.vml"/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18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9.vml"/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0.bin"/><Relationship Id="rId4" Type="http://schemas.openxmlformats.org/officeDocument/2006/relationships/comments" Target="../comments19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0.vml"/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1.bin"/><Relationship Id="rId4" Type="http://schemas.openxmlformats.org/officeDocument/2006/relationships/comments" Target="../comments20.x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1.vml"/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2.bin"/><Relationship Id="rId4" Type="http://schemas.openxmlformats.org/officeDocument/2006/relationships/comments" Target="../comments21.xml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2.vml"/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3.bin"/><Relationship Id="rId4" Type="http://schemas.openxmlformats.org/officeDocument/2006/relationships/comments" Target="../comments22.xml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3.vml"/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4.bin"/><Relationship Id="rId4" Type="http://schemas.openxmlformats.org/officeDocument/2006/relationships/comments" Target="../comments23.xml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4.vml"/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5.bin"/><Relationship Id="rId4" Type="http://schemas.openxmlformats.org/officeDocument/2006/relationships/comments" Target="../comments24.xml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5.vml"/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6.bin"/><Relationship Id="rId4" Type="http://schemas.openxmlformats.org/officeDocument/2006/relationships/comments" Target="../comments25.xml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6.vml"/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7.bin"/><Relationship Id="rId4" Type="http://schemas.openxmlformats.org/officeDocument/2006/relationships/comments" Target="../comments26.xml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7.vml"/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8.bin"/><Relationship Id="rId4" Type="http://schemas.openxmlformats.org/officeDocument/2006/relationships/comments" Target="../comments27.xml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8.vml"/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9.bin"/><Relationship Id="rId4" Type="http://schemas.openxmlformats.org/officeDocument/2006/relationships/comments" Target="../comments28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9.vml"/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30.bin"/><Relationship Id="rId4" Type="http://schemas.openxmlformats.org/officeDocument/2006/relationships/comments" Target="../comments29.xml"/></Relationships>
</file>

<file path=xl/worksheets/_rels/sheet3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0.vml"/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1.bin"/><Relationship Id="rId4" Type="http://schemas.openxmlformats.org/officeDocument/2006/relationships/comments" Target="../comments30.xml"/></Relationships>
</file>

<file path=xl/worksheets/_rels/sheet3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1.vml"/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2.bin"/><Relationship Id="rId4" Type="http://schemas.openxmlformats.org/officeDocument/2006/relationships/comments" Target="../comments3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4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5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6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7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6"/>
  <sheetViews>
    <sheetView tabSelected="1" topLeftCell="A25" zoomScale="90" zoomScaleNormal="90" workbookViewId="0">
      <selection activeCell="L38" sqref="L38"/>
    </sheetView>
  </sheetViews>
  <sheetFormatPr baseColWidth="10" defaultRowHeight="14.5" x14ac:dyDescent="0.35"/>
  <cols>
    <col min="6" max="6" width="12.1796875" customWidth="1"/>
    <col min="8" max="8" width="8.81640625" customWidth="1"/>
    <col min="9" max="9" width="5" customWidth="1"/>
    <col min="10" max="10" width="4" customWidth="1"/>
    <col min="11" max="11" width="5.26953125" customWidth="1"/>
    <col min="13" max="13" width="8.453125" customWidth="1"/>
    <col min="14" max="14" width="7" customWidth="1"/>
  </cols>
  <sheetData>
    <row r="1" spans="1:23" x14ac:dyDescent="0.35">
      <c r="A1" s="57"/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</row>
    <row r="2" spans="1:23" x14ac:dyDescent="0.35">
      <c r="A2" s="57"/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</row>
    <row r="3" spans="1:23" x14ac:dyDescent="0.35">
      <c r="A3" s="57"/>
      <c r="B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</row>
    <row r="4" spans="1:23" x14ac:dyDescent="0.35">
      <c r="A4" s="57"/>
      <c r="B4" s="57"/>
      <c r="C4" s="71" t="s">
        <v>20</v>
      </c>
      <c r="D4" s="57"/>
      <c r="E4" s="57"/>
      <c r="F4" s="57"/>
      <c r="G4" s="57"/>
      <c r="H4" s="57"/>
      <c r="I4" s="57"/>
      <c r="J4" s="57"/>
      <c r="K4" s="57"/>
      <c r="L4" s="74"/>
      <c r="M4" s="76"/>
      <c r="N4" s="76"/>
      <c r="O4" s="74" t="s">
        <v>29</v>
      </c>
      <c r="P4" s="76"/>
      <c r="Q4" s="76"/>
      <c r="R4" s="76"/>
      <c r="S4" s="57"/>
      <c r="T4" s="57"/>
      <c r="U4" s="57"/>
      <c r="V4" s="57"/>
      <c r="W4" s="57"/>
    </row>
    <row r="5" spans="1:23" x14ac:dyDescent="0.35">
      <c r="A5" s="57"/>
      <c r="B5" s="57"/>
      <c r="C5" s="71" t="s">
        <v>19</v>
      </c>
      <c r="D5" s="71"/>
      <c r="E5" s="71"/>
      <c r="F5" s="71"/>
      <c r="G5" s="71"/>
      <c r="H5" s="71"/>
      <c r="I5" s="57"/>
      <c r="J5" s="57"/>
      <c r="K5" s="57"/>
      <c r="L5" s="74"/>
      <c r="M5" s="76"/>
      <c r="N5" s="76"/>
      <c r="O5" s="71" t="s">
        <v>30</v>
      </c>
      <c r="P5" s="76"/>
      <c r="Q5" s="76"/>
      <c r="R5" s="76"/>
      <c r="S5" s="57"/>
      <c r="T5" s="57"/>
      <c r="U5" s="57"/>
      <c r="V5" s="57"/>
      <c r="W5" s="57"/>
    </row>
    <row r="6" spans="1:23" x14ac:dyDescent="0.35">
      <c r="A6" s="57"/>
      <c r="B6" s="57"/>
      <c r="C6" s="57"/>
      <c r="D6" s="57"/>
      <c r="E6" s="57"/>
      <c r="F6" s="57"/>
      <c r="G6" s="57"/>
      <c r="H6" s="57"/>
      <c r="I6" s="57"/>
      <c r="J6" s="57"/>
      <c r="K6" s="57"/>
      <c r="L6" s="76"/>
      <c r="M6" s="76"/>
      <c r="N6" s="76"/>
      <c r="O6" s="57"/>
      <c r="P6" s="57"/>
      <c r="Q6" s="57"/>
      <c r="S6" s="57"/>
      <c r="T6" s="57"/>
      <c r="U6" s="57"/>
      <c r="V6" s="57"/>
      <c r="W6" s="57"/>
    </row>
    <row r="7" spans="1:23" x14ac:dyDescent="0.35">
      <c r="A7" s="57"/>
      <c r="B7" s="57"/>
      <c r="C7" s="57"/>
      <c r="D7" s="57"/>
      <c r="E7" s="57"/>
      <c r="F7" s="57"/>
      <c r="G7" s="57"/>
      <c r="H7" s="57"/>
      <c r="I7" s="57"/>
      <c r="J7" s="57"/>
      <c r="K7" s="57"/>
      <c r="L7" s="76"/>
      <c r="M7" s="76"/>
      <c r="N7" s="76"/>
      <c r="O7" s="76"/>
      <c r="P7" s="76"/>
      <c r="Q7" s="76"/>
      <c r="R7" s="76"/>
      <c r="S7" s="57"/>
      <c r="T7" s="57"/>
      <c r="U7" s="57"/>
      <c r="V7" s="57"/>
      <c r="W7" s="57"/>
    </row>
    <row r="8" spans="1:23" x14ac:dyDescent="0.35">
      <c r="A8" s="57"/>
      <c r="B8" s="57"/>
      <c r="C8" s="147" t="s">
        <v>12</v>
      </c>
      <c r="D8" s="147" t="s">
        <v>1</v>
      </c>
      <c r="E8" s="58" t="s">
        <v>8</v>
      </c>
      <c r="F8" s="147" t="s">
        <v>13</v>
      </c>
      <c r="G8" s="151" t="s">
        <v>14</v>
      </c>
      <c r="H8" s="152"/>
      <c r="I8" s="57"/>
      <c r="J8" s="57"/>
      <c r="K8" s="71" t="s">
        <v>28</v>
      </c>
      <c r="L8" s="77"/>
      <c r="M8" s="77"/>
      <c r="N8" s="77"/>
      <c r="O8" s="149" t="s">
        <v>26</v>
      </c>
      <c r="P8" s="151" t="s">
        <v>25</v>
      </c>
      <c r="Q8" s="186" t="s">
        <v>22</v>
      </c>
      <c r="R8" s="76"/>
      <c r="S8" s="57"/>
      <c r="T8" s="57"/>
      <c r="U8" s="57"/>
      <c r="V8" s="57"/>
      <c r="W8" s="57"/>
    </row>
    <row r="9" spans="1:23" x14ac:dyDescent="0.35">
      <c r="A9" s="57"/>
      <c r="B9" s="57"/>
      <c r="C9" s="148"/>
      <c r="D9" s="148"/>
      <c r="E9" s="97" t="s">
        <v>18</v>
      </c>
      <c r="F9" s="148"/>
      <c r="G9" s="153"/>
      <c r="H9" s="154"/>
      <c r="I9" s="57"/>
      <c r="J9" s="57"/>
      <c r="K9" s="57"/>
      <c r="L9" s="77"/>
      <c r="M9" s="77"/>
      <c r="N9" s="77"/>
      <c r="O9" s="150"/>
      <c r="P9" s="153"/>
      <c r="Q9" s="187"/>
      <c r="R9" s="76"/>
      <c r="S9" s="57"/>
      <c r="T9" s="57"/>
      <c r="U9" s="57"/>
      <c r="V9" s="57"/>
      <c r="W9" s="57"/>
    </row>
    <row r="10" spans="1:23" x14ac:dyDescent="0.35">
      <c r="A10" s="57"/>
      <c r="B10" s="57"/>
      <c r="C10" s="58">
        <v>0</v>
      </c>
      <c r="D10" s="94">
        <v>44681</v>
      </c>
      <c r="E10" s="95">
        <v>0.33333333333333331</v>
      </c>
      <c r="F10" s="96">
        <v>1438908</v>
      </c>
      <c r="G10" s="82" t="s">
        <v>38</v>
      </c>
      <c r="H10" s="82" t="s">
        <v>11</v>
      </c>
      <c r="I10" s="57"/>
      <c r="J10" s="57"/>
      <c r="K10" s="57"/>
      <c r="L10" s="77"/>
      <c r="M10" s="77"/>
      <c r="N10" s="77"/>
      <c r="O10" s="92" t="s">
        <v>11</v>
      </c>
      <c r="P10" s="82" t="s">
        <v>38</v>
      </c>
      <c r="Q10" s="82" t="s">
        <v>38</v>
      </c>
      <c r="R10" s="76"/>
      <c r="S10" s="57"/>
      <c r="T10" s="57"/>
      <c r="U10" s="57"/>
      <c r="V10" s="57"/>
      <c r="W10" s="57"/>
    </row>
    <row r="11" spans="1:23" x14ac:dyDescent="0.35">
      <c r="A11" s="57"/>
      <c r="B11" s="57"/>
      <c r="C11" s="59">
        <v>1</v>
      </c>
      <c r="D11" s="60">
        <v>44682</v>
      </c>
      <c r="E11" s="72">
        <v>0.33333333333333331</v>
      </c>
      <c r="F11" s="61">
        <f>'Día 1'!C16</f>
        <v>1441443</v>
      </c>
      <c r="G11" s="61">
        <f>F11-F10</f>
        <v>2535</v>
      </c>
      <c r="H11" s="62">
        <f>G11*1000/24/60/60</f>
        <v>29.340277777777779</v>
      </c>
      <c r="I11" s="57"/>
      <c r="J11" s="57"/>
      <c r="K11" s="144" t="s">
        <v>32</v>
      </c>
      <c r="L11" s="145"/>
      <c r="M11" s="146"/>
      <c r="O11" s="61">
        <v>30</v>
      </c>
      <c r="P11" s="61">
        <f>O11*60*60*24/1000</f>
        <v>2592</v>
      </c>
      <c r="Q11" s="61">
        <f t="shared" ref="Q11:Q16" si="0">G11</f>
        <v>2535</v>
      </c>
      <c r="R11" s="140"/>
      <c r="S11" s="141"/>
      <c r="T11" s="57"/>
      <c r="U11" s="57"/>
      <c r="V11" s="57"/>
      <c r="W11" s="57"/>
    </row>
    <row r="12" spans="1:23" x14ac:dyDescent="0.35">
      <c r="A12" s="57"/>
      <c r="B12" s="57"/>
      <c r="C12" s="59">
        <v>2</v>
      </c>
      <c r="D12" s="60">
        <v>44683</v>
      </c>
      <c r="E12" s="72">
        <v>0.33333333333333331</v>
      </c>
      <c r="F12" s="61">
        <f>'Día 2'!C16</f>
        <v>1443980</v>
      </c>
      <c r="G12" s="61">
        <f>F12-F11</f>
        <v>2537</v>
      </c>
      <c r="H12" s="62">
        <f>G12*1000/24/60/60</f>
        <v>29.363425925925924</v>
      </c>
      <c r="I12" s="57"/>
      <c r="J12" s="101"/>
      <c r="K12" s="73"/>
      <c r="L12" s="81">
        <f>SUM(G11:G18)</f>
        <v>20121</v>
      </c>
      <c r="M12" s="83" t="s">
        <v>17</v>
      </c>
      <c r="N12" s="80"/>
      <c r="O12" s="61">
        <v>30</v>
      </c>
      <c r="P12" s="61">
        <f t="shared" ref="P12:P41" si="1">O12*60*60*24/1000</f>
        <v>2592</v>
      </c>
      <c r="Q12" s="61">
        <f t="shared" si="0"/>
        <v>2537</v>
      </c>
      <c r="R12" s="140"/>
      <c r="S12" s="141"/>
      <c r="T12" s="57"/>
      <c r="U12" s="57"/>
      <c r="V12" s="57"/>
      <c r="W12" s="57"/>
    </row>
    <row r="13" spans="1:23" x14ac:dyDescent="0.35">
      <c r="A13" s="57"/>
      <c r="B13" s="57"/>
      <c r="C13" s="59">
        <v>3</v>
      </c>
      <c r="D13" s="60">
        <v>44684</v>
      </c>
      <c r="E13" s="72">
        <v>0.33333333333333331</v>
      </c>
      <c r="F13" s="61">
        <f>'Día 3'!C16</f>
        <v>1446530</v>
      </c>
      <c r="G13" s="61">
        <f t="shared" ref="G13:G38" si="2">F13-F12</f>
        <v>2550</v>
      </c>
      <c r="H13" s="62">
        <f t="shared" ref="H13:H38" si="3">G13*1000/24/60/60</f>
        <v>29.513888888888889</v>
      </c>
      <c r="I13" s="57"/>
      <c r="J13" s="57"/>
      <c r="K13" s="73"/>
      <c r="L13" s="86">
        <f>L12*1000/8/24/60/60</f>
        <v>29.110243055555554</v>
      </c>
      <c r="M13" s="86" t="s">
        <v>11</v>
      </c>
      <c r="N13" s="80"/>
      <c r="O13" s="61">
        <v>30</v>
      </c>
      <c r="P13" s="61">
        <f t="shared" si="1"/>
        <v>2592</v>
      </c>
      <c r="Q13" s="61">
        <f t="shared" si="0"/>
        <v>2550</v>
      </c>
      <c r="R13" s="140"/>
      <c r="S13" s="141"/>
      <c r="T13" s="57"/>
      <c r="U13" s="57"/>
      <c r="V13" s="57"/>
      <c r="W13" s="57"/>
    </row>
    <row r="14" spans="1:23" x14ac:dyDescent="0.35">
      <c r="A14" s="57"/>
      <c r="B14" s="57"/>
      <c r="C14" s="59">
        <v>4</v>
      </c>
      <c r="D14" s="60">
        <v>44685</v>
      </c>
      <c r="E14" s="72">
        <v>0.33333333333333331</v>
      </c>
      <c r="F14" s="61">
        <f>'Día 4'!C16</f>
        <v>1449041</v>
      </c>
      <c r="G14" s="61">
        <f t="shared" si="2"/>
        <v>2511</v>
      </c>
      <c r="H14" s="62">
        <f t="shared" si="3"/>
        <v>29.0625</v>
      </c>
      <c r="I14" s="57"/>
      <c r="J14" s="57"/>
      <c r="K14" s="75"/>
      <c r="L14" s="84"/>
      <c r="M14" s="85"/>
      <c r="N14" s="80"/>
      <c r="O14" s="61">
        <v>30</v>
      </c>
      <c r="P14" s="61">
        <f t="shared" si="1"/>
        <v>2592</v>
      </c>
      <c r="Q14" s="61">
        <f t="shared" si="0"/>
        <v>2511</v>
      </c>
      <c r="R14" s="140"/>
      <c r="S14" s="141"/>
      <c r="T14" s="57"/>
      <c r="U14" s="57"/>
      <c r="V14" s="57"/>
      <c r="W14" s="57"/>
    </row>
    <row r="15" spans="1:23" x14ac:dyDescent="0.35">
      <c r="A15" s="57"/>
      <c r="B15" s="57"/>
      <c r="C15" s="59">
        <v>5</v>
      </c>
      <c r="D15" s="60">
        <v>44686</v>
      </c>
      <c r="E15" s="72">
        <v>0.33333333333333331</v>
      </c>
      <c r="F15" s="61">
        <f>'Día 5'!C16</f>
        <v>1451520</v>
      </c>
      <c r="G15" s="61">
        <f t="shared" si="2"/>
        <v>2479</v>
      </c>
      <c r="H15" s="62">
        <f t="shared" si="3"/>
        <v>28.69212962962963</v>
      </c>
      <c r="I15" s="57"/>
      <c r="J15" s="57"/>
      <c r="K15" s="57"/>
      <c r="L15" s="81"/>
      <c r="M15" s="79"/>
      <c r="N15" s="80"/>
      <c r="O15" s="61">
        <v>30</v>
      </c>
      <c r="P15" s="61">
        <f t="shared" si="1"/>
        <v>2592</v>
      </c>
      <c r="Q15" s="61">
        <f t="shared" si="0"/>
        <v>2479</v>
      </c>
      <c r="R15" s="140"/>
      <c r="S15" s="141"/>
      <c r="T15" s="57"/>
      <c r="U15" s="57"/>
      <c r="V15" s="57"/>
      <c r="W15" s="57"/>
    </row>
    <row r="16" spans="1:23" x14ac:dyDescent="0.35">
      <c r="A16" s="57"/>
      <c r="B16" s="57"/>
      <c r="C16" s="59">
        <v>6</v>
      </c>
      <c r="D16" s="60">
        <v>44687</v>
      </c>
      <c r="E16" s="72">
        <v>0.33333333333333331</v>
      </c>
      <c r="F16" s="61">
        <f>'DÍa 6'!C16</f>
        <v>1453977</v>
      </c>
      <c r="G16" s="61">
        <f t="shared" si="2"/>
        <v>2457</v>
      </c>
      <c r="H16" s="62">
        <f t="shared" si="3"/>
        <v>28.4375</v>
      </c>
      <c r="I16" s="57"/>
      <c r="J16" s="57"/>
      <c r="K16" s="57"/>
      <c r="L16" s="81"/>
      <c r="M16" s="79"/>
      <c r="N16" s="80"/>
      <c r="O16" s="61">
        <v>30</v>
      </c>
      <c r="P16" s="61">
        <f t="shared" si="1"/>
        <v>2592</v>
      </c>
      <c r="Q16" s="61">
        <f t="shared" si="0"/>
        <v>2457</v>
      </c>
      <c r="R16" s="140"/>
      <c r="S16" s="141"/>
      <c r="T16" s="57"/>
      <c r="U16" s="57"/>
      <c r="V16" s="57"/>
      <c r="W16" s="57"/>
    </row>
    <row r="17" spans="1:23" x14ac:dyDescent="0.35">
      <c r="A17" s="57"/>
      <c r="B17" s="57"/>
      <c r="C17" s="59">
        <v>7</v>
      </c>
      <c r="D17" s="60">
        <v>44688</v>
      </c>
      <c r="E17" s="72">
        <v>0.33333333333333331</v>
      </c>
      <c r="F17" s="61">
        <f>'Día 7'!C16</f>
        <v>1456660</v>
      </c>
      <c r="G17" s="61">
        <f t="shared" si="2"/>
        <v>2683</v>
      </c>
      <c r="H17" s="62">
        <f t="shared" si="3"/>
        <v>31.053240740740744</v>
      </c>
      <c r="I17" s="57"/>
      <c r="J17" s="57"/>
      <c r="K17" s="144" t="s">
        <v>33</v>
      </c>
      <c r="L17" s="145"/>
      <c r="M17" s="146"/>
      <c r="N17" s="80"/>
      <c r="O17" s="61">
        <v>30</v>
      </c>
      <c r="P17" s="61">
        <f t="shared" si="1"/>
        <v>2592</v>
      </c>
      <c r="Q17" s="61">
        <f t="shared" ref="Q17:Q41" si="4">G17</f>
        <v>2683</v>
      </c>
      <c r="R17" s="140"/>
      <c r="S17" s="141"/>
      <c r="T17" s="57"/>
      <c r="U17" s="57"/>
      <c r="V17" s="57"/>
      <c r="W17" s="57"/>
    </row>
    <row r="18" spans="1:23" x14ac:dyDescent="0.35">
      <c r="A18" s="57"/>
      <c r="B18" s="57"/>
      <c r="C18" s="59">
        <v>8</v>
      </c>
      <c r="D18" s="60">
        <v>44689</v>
      </c>
      <c r="E18" s="72">
        <v>0.33333333333333331</v>
      </c>
      <c r="F18" s="61">
        <f>'Día 8'!C16</f>
        <v>1459029</v>
      </c>
      <c r="G18" s="61">
        <f t="shared" si="2"/>
        <v>2369</v>
      </c>
      <c r="H18" s="62">
        <f t="shared" si="3"/>
        <v>27.418981481481481</v>
      </c>
      <c r="I18" s="57"/>
      <c r="J18" s="101"/>
      <c r="K18" s="73"/>
      <c r="L18" s="81">
        <f>SUM(G19:G25)</f>
        <v>20924</v>
      </c>
      <c r="M18" s="83" t="s">
        <v>17</v>
      </c>
      <c r="N18" s="80"/>
      <c r="O18" s="61">
        <v>30</v>
      </c>
      <c r="P18" s="61">
        <f t="shared" si="1"/>
        <v>2592</v>
      </c>
      <c r="Q18" s="61">
        <f t="shared" si="4"/>
        <v>2369</v>
      </c>
      <c r="R18" s="140"/>
      <c r="S18" s="141"/>
      <c r="T18" s="57"/>
      <c r="U18" s="57"/>
      <c r="V18" s="57"/>
      <c r="W18" s="57"/>
    </row>
    <row r="19" spans="1:23" x14ac:dyDescent="0.35">
      <c r="A19" s="57"/>
      <c r="B19" s="57"/>
      <c r="C19" s="59">
        <v>9</v>
      </c>
      <c r="D19" s="60">
        <v>44690</v>
      </c>
      <c r="E19" s="72">
        <v>0.33333333333333331</v>
      </c>
      <c r="F19" s="61">
        <f>'Día 9'!C16</f>
        <v>1461779</v>
      </c>
      <c r="G19" s="61">
        <f t="shared" si="2"/>
        <v>2750</v>
      </c>
      <c r="H19" s="62">
        <f t="shared" si="3"/>
        <v>31.828703703703702</v>
      </c>
      <c r="I19" s="57"/>
      <c r="J19" s="57"/>
      <c r="K19" s="73"/>
      <c r="L19" s="86">
        <f>L18*1000/7/24/60/60</f>
        <v>34.596560846560848</v>
      </c>
      <c r="M19" s="86" t="s">
        <v>11</v>
      </c>
      <c r="N19" s="80"/>
      <c r="O19" s="61">
        <v>30</v>
      </c>
      <c r="P19" s="61">
        <f t="shared" si="1"/>
        <v>2592</v>
      </c>
      <c r="Q19" s="61">
        <f t="shared" si="4"/>
        <v>2750</v>
      </c>
      <c r="R19" s="140"/>
      <c r="S19" s="141"/>
      <c r="T19" s="57"/>
      <c r="U19" s="57"/>
      <c r="V19" s="57"/>
      <c r="W19" s="57"/>
    </row>
    <row r="20" spans="1:23" x14ac:dyDescent="0.35">
      <c r="A20" s="57"/>
      <c r="B20" s="57"/>
      <c r="C20" s="59">
        <v>10</v>
      </c>
      <c r="D20" s="60">
        <v>44691</v>
      </c>
      <c r="E20" s="72">
        <v>0.33333333333333331</v>
      </c>
      <c r="F20" s="61">
        <f>'Día 10'!C16</f>
        <v>1464686</v>
      </c>
      <c r="G20" s="61">
        <f t="shared" si="2"/>
        <v>2907</v>
      </c>
      <c r="H20" s="62">
        <f t="shared" si="3"/>
        <v>33.645833333333336</v>
      </c>
      <c r="I20" s="57"/>
      <c r="J20" s="57"/>
      <c r="K20" s="75"/>
      <c r="L20" s="84"/>
      <c r="M20" s="85"/>
      <c r="N20" s="80"/>
      <c r="O20" s="61">
        <v>30</v>
      </c>
      <c r="P20" s="61">
        <f t="shared" si="1"/>
        <v>2592</v>
      </c>
      <c r="Q20" s="61">
        <f t="shared" si="4"/>
        <v>2907</v>
      </c>
      <c r="R20" s="140"/>
      <c r="S20" s="141"/>
      <c r="T20" s="57"/>
      <c r="U20" s="57"/>
      <c r="V20" s="57"/>
      <c r="W20" s="57"/>
    </row>
    <row r="21" spans="1:23" x14ac:dyDescent="0.35">
      <c r="A21" s="57"/>
      <c r="B21" s="57"/>
      <c r="C21" s="59">
        <v>11</v>
      </c>
      <c r="D21" s="60">
        <v>44692</v>
      </c>
      <c r="E21" s="72">
        <v>0.33333333333333331</v>
      </c>
      <c r="F21" s="61">
        <f>'Día 11'!C16</f>
        <v>1467804</v>
      </c>
      <c r="G21" s="61">
        <f t="shared" si="2"/>
        <v>3118</v>
      </c>
      <c r="H21" s="62">
        <f t="shared" si="3"/>
        <v>36.087962962962962</v>
      </c>
      <c r="I21" s="57"/>
      <c r="J21" s="57"/>
      <c r="K21" s="57"/>
      <c r="L21" s="78"/>
      <c r="M21" s="79"/>
      <c r="N21" s="80"/>
      <c r="O21" s="61">
        <v>30</v>
      </c>
      <c r="P21" s="61">
        <f t="shared" si="1"/>
        <v>2592</v>
      </c>
      <c r="Q21" s="61">
        <f t="shared" si="4"/>
        <v>3118</v>
      </c>
      <c r="R21" s="140"/>
      <c r="S21" s="141"/>
      <c r="T21" s="57"/>
      <c r="U21" s="57"/>
      <c r="V21" s="57"/>
      <c r="W21" s="57"/>
    </row>
    <row r="22" spans="1:23" x14ac:dyDescent="0.35">
      <c r="A22" s="57"/>
      <c r="B22" s="57"/>
      <c r="C22" s="59">
        <v>12</v>
      </c>
      <c r="D22" s="60">
        <v>44693</v>
      </c>
      <c r="E22" s="72">
        <v>0.33333333333333331</v>
      </c>
      <c r="F22" s="61">
        <f>'Día 12'!C16</f>
        <v>1470888</v>
      </c>
      <c r="G22" s="61">
        <f t="shared" si="2"/>
        <v>3084</v>
      </c>
      <c r="H22" s="62">
        <f t="shared" si="3"/>
        <v>35.694444444444443</v>
      </c>
      <c r="I22" s="57"/>
      <c r="J22" s="57"/>
      <c r="K22" s="57"/>
      <c r="L22" s="78"/>
      <c r="M22" s="79"/>
      <c r="N22" s="80"/>
      <c r="O22" s="61">
        <v>30</v>
      </c>
      <c r="P22" s="61">
        <f t="shared" si="1"/>
        <v>2592</v>
      </c>
      <c r="Q22" s="61">
        <f t="shared" si="4"/>
        <v>3084</v>
      </c>
      <c r="R22" s="140"/>
      <c r="S22" s="141"/>
      <c r="T22" s="57"/>
      <c r="U22" s="57"/>
      <c r="V22" s="57"/>
      <c r="W22" s="57"/>
    </row>
    <row r="23" spans="1:23" x14ac:dyDescent="0.35">
      <c r="A23" s="57"/>
      <c r="B23" s="57"/>
      <c r="C23" s="59">
        <v>13</v>
      </c>
      <c r="D23" s="60">
        <v>44694</v>
      </c>
      <c r="E23" s="72">
        <v>0.33333333333333331</v>
      </c>
      <c r="F23" s="61">
        <f>'Día 13'!C16</f>
        <v>1473956</v>
      </c>
      <c r="G23" s="61">
        <f t="shared" si="2"/>
        <v>3068</v>
      </c>
      <c r="H23" s="62">
        <f t="shared" si="3"/>
        <v>35.50925925925926</v>
      </c>
      <c r="I23" s="57"/>
      <c r="J23" s="57"/>
      <c r="K23" s="144" t="s">
        <v>34</v>
      </c>
      <c r="L23" s="145"/>
      <c r="M23" s="146"/>
      <c r="N23" s="80"/>
      <c r="O23" s="61">
        <v>30</v>
      </c>
      <c r="P23" s="61">
        <f t="shared" si="1"/>
        <v>2592</v>
      </c>
      <c r="Q23" s="61">
        <f t="shared" si="4"/>
        <v>3068</v>
      </c>
      <c r="R23" s="140"/>
      <c r="S23" s="141"/>
      <c r="T23" s="57"/>
      <c r="U23" s="57"/>
      <c r="V23" s="57"/>
      <c r="W23" s="57"/>
    </row>
    <row r="24" spans="1:23" x14ac:dyDescent="0.35">
      <c r="A24" s="57"/>
      <c r="B24" s="57"/>
      <c r="C24" s="59">
        <v>14</v>
      </c>
      <c r="D24" s="60">
        <v>44695</v>
      </c>
      <c r="E24" s="72">
        <v>0.33333333333333331</v>
      </c>
      <c r="F24" s="61">
        <f>'Día 14'!C16</f>
        <v>1476979</v>
      </c>
      <c r="G24" s="61">
        <f t="shared" si="2"/>
        <v>3023</v>
      </c>
      <c r="H24" s="62">
        <f t="shared" si="3"/>
        <v>34.988425925925931</v>
      </c>
      <c r="I24" s="57"/>
      <c r="J24" s="101"/>
      <c r="K24" s="73"/>
      <c r="L24" s="81">
        <f>SUM(G26:G32)</f>
        <v>18712</v>
      </c>
      <c r="M24" s="83" t="s">
        <v>17</v>
      </c>
      <c r="N24" s="80"/>
      <c r="O24" s="61">
        <v>30</v>
      </c>
      <c r="P24" s="61">
        <f t="shared" si="1"/>
        <v>2592</v>
      </c>
      <c r="Q24" s="61">
        <f t="shared" si="4"/>
        <v>3023</v>
      </c>
      <c r="R24" s="140"/>
      <c r="S24" s="141"/>
      <c r="T24" s="57"/>
      <c r="U24" s="57"/>
      <c r="V24" s="57"/>
      <c r="W24" s="57"/>
    </row>
    <row r="25" spans="1:23" x14ac:dyDescent="0.35">
      <c r="A25" s="57"/>
      <c r="B25" s="57"/>
      <c r="C25" s="59">
        <v>15</v>
      </c>
      <c r="D25" s="60">
        <v>44696</v>
      </c>
      <c r="E25" s="72">
        <v>0.33333333333333331</v>
      </c>
      <c r="F25" s="61">
        <f>'Día 15'!C16</f>
        <v>1479953</v>
      </c>
      <c r="G25" s="61">
        <f t="shared" si="2"/>
        <v>2974</v>
      </c>
      <c r="H25" s="62">
        <f t="shared" si="3"/>
        <v>34.421296296296298</v>
      </c>
      <c r="I25" s="57"/>
      <c r="J25" s="57"/>
      <c r="K25" s="73"/>
      <c r="L25" s="86">
        <f>L24*1000/7/24/60/60</f>
        <v>30.939153439153436</v>
      </c>
      <c r="M25" s="86" t="s">
        <v>11</v>
      </c>
      <c r="N25" s="80"/>
      <c r="O25" s="61">
        <v>30</v>
      </c>
      <c r="P25" s="61">
        <f t="shared" si="1"/>
        <v>2592</v>
      </c>
      <c r="Q25" s="61">
        <f t="shared" si="4"/>
        <v>2974</v>
      </c>
      <c r="R25" s="140"/>
      <c r="S25" s="141"/>
      <c r="T25" s="57"/>
      <c r="U25" s="57"/>
      <c r="V25" s="57"/>
      <c r="W25" s="57"/>
    </row>
    <row r="26" spans="1:23" x14ac:dyDescent="0.35">
      <c r="A26" s="57"/>
      <c r="B26" s="57"/>
      <c r="C26" s="59">
        <v>16</v>
      </c>
      <c r="D26" s="60">
        <v>44697</v>
      </c>
      <c r="E26" s="72">
        <v>0.33333333333333331</v>
      </c>
      <c r="F26" s="61">
        <f>'Día 16'!C16</f>
        <v>1482924</v>
      </c>
      <c r="G26" s="61">
        <f t="shared" si="2"/>
        <v>2971</v>
      </c>
      <c r="H26" s="62">
        <f t="shared" si="3"/>
        <v>34.386574074074069</v>
      </c>
      <c r="I26" s="57"/>
      <c r="J26" s="57"/>
      <c r="K26" s="75"/>
      <c r="L26" s="84"/>
      <c r="M26" s="85"/>
      <c r="N26" s="80"/>
      <c r="O26" s="61">
        <v>30</v>
      </c>
      <c r="P26" s="61">
        <f t="shared" si="1"/>
        <v>2592</v>
      </c>
      <c r="Q26" s="61">
        <f t="shared" si="4"/>
        <v>2971</v>
      </c>
      <c r="R26" s="140"/>
      <c r="S26" s="141"/>
      <c r="T26" s="57"/>
      <c r="U26" s="57"/>
      <c r="V26" s="57"/>
      <c r="W26" s="57"/>
    </row>
    <row r="27" spans="1:23" x14ac:dyDescent="0.35">
      <c r="A27" s="57"/>
      <c r="B27" s="57"/>
      <c r="C27" s="59">
        <v>17</v>
      </c>
      <c r="D27" s="60">
        <v>44698</v>
      </c>
      <c r="E27" s="72">
        <v>0.33333333333333331</v>
      </c>
      <c r="F27" s="61">
        <f>'Día 17'!C16</f>
        <v>1485621</v>
      </c>
      <c r="G27" s="61">
        <f t="shared" si="2"/>
        <v>2697</v>
      </c>
      <c r="H27" s="62">
        <f t="shared" si="3"/>
        <v>31.215277777777779</v>
      </c>
      <c r="I27" s="57"/>
      <c r="J27" s="57"/>
      <c r="K27" s="57"/>
      <c r="L27" s="78"/>
      <c r="M27" s="79"/>
      <c r="N27" s="80"/>
      <c r="O27" s="61">
        <v>30</v>
      </c>
      <c r="P27" s="61">
        <f t="shared" si="1"/>
        <v>2592</v>
      </c>
      <c r="Q27" s="61">
        <f t="shared" si="4"/>
        <v>2697</v>
      </c>
      <c r="R27" s="140"/>
      <c r="S27" s="141"/>
      <c r="T27" s="57"/>
      <c r="U27" s="57"/>
      <c r="V27" s="57"/>
      <c r="W27" s="57"/>
    </row>
    <row r="28" spans="1:23" x14ac:dyDescent="0.35">
      <c r="A28" s="57"/>
      <c r="B28" s="57"/>
      <c r="C28" s="59">
        <v>18</v>
      </c>
      <c r="D28" s="60">
        <v>44699</v>
      </c>
      <c r="E28" s="72">
        <v>0.33333333333333331</v>
      </c>
      <c r="F28" s="61">
        <f>'Día 18'!C16</f>
        <v>1488288</v>
      </c>
      <c r="G28" s="61">
        <f t="shared" si="2"/>
        <v>2667</v>
      </c>
      <c r="H28" s="62">
        <f t="shared" si="3"/>
        <v>30.868055555555554</v>
      </c>
      <c r="I28" s="57"/>
      <c r="J28" s="57"/>
      <c r="K28" s="57"/>
      <c r="L28" s="78"/>
      <c r="M28" s="79"/>
      <c r="N28" s="80"/>
      <c r="O28" s="61">
        <v>30</v>
      </c>
      <c r="P28" s="61">
        <f t="shared" si="1"/>
        <v>2592</v>
      </c>
      <c r="Q28" s="61">
        <f t="shared" si="4"/>
        <v>2667</v>
      </c>
      <c r="R28" s="140"/>
      <c r="S28" s="141"/>
      <c r="T28" s="57"/>
      <c r="U28" s="57"/>
      <c r="V28" s="57"/>
      <c r="W28" s="57"/>
    </row>
    <row r="29" spans="1:23" x14ac:dyDescent="0.35">
      <c r="A29" s="57"/>
      <c r="B29" s="57"/>
      <c r="C29" s="59">
        <v>19</v>
      </c>
      <c r="D29" s="60">
        <v>44700</v>
      </c>
      <c r="E29" s="72">
        <v>0.33333333333333331</v>
      </c>
      <c r="F29" s="61">
        <f>'Día 19'!C16</f>
        <v>1490914</v>
      </c>
      <c r="G29" s="61">
        <f t="shared" si="2"/>
        <v>2626</v>
      </c>
      <c r="H29" s="62">
        <f t="shared" si="3"/>
        <v>30.393518518518519</v>
      </c>
      <c r="I29" s="57"/>
      <c r="J29" s="57"/>
      <c r="K29" s="144" t="s">
        <v>35</v>
      </c>
      <c r="L29" s="145"/>
      <c r="M29" s="146"/>
      <c r="N29" s="80"/>
      <c r="O29" s="61">
        <v>30</v>
      </c>
      <c r="P29" s="61">
        <f t="shared" si="1"/>
        <v>2592</v>
      </c>
      <c r="Q29" s="61">
        <f t="shared" si="4"/>
        <v>2626</v>
      </c>
      <c r="R29" s="140"/>
      <c r="S29" s="141"/>
      <c r="T29" s="57"/>
      <c r="U29" s="57"/>
      <c r="V29" s="57"/>
      <c r="W29" s="57"/>
    </row>
    <row r="30" spans="1:23" x14ac:dyDescent="0.35">
      <c r="A30" s="57"/>
      <c r="B30" s="57"/>
      <c r="C30" s="59">
        <v>20</v>
      </c>
      <c r="D30" s="60">
        <v>44701</v>
      </c>
      <c r="E30" s="72">
        <v>0.33333333333333331</v>
      </c>
      <c r="F30" s="61">
        <f>'Día 20'!C16</f>
        <v>1493497</v>
      </c>
      <c r="G30" s="61">
        <f t="shared" si="2"/>
        <v>2583</v>
      </c>
      <c r="H30" s="62">
        <f t="shared" si="3"/>
        <v>29.895833333333332</v>
      </c>
      <c r="I30" s="57"/>
      <c r="J30" s="101"/>
      <c r="K30" s="73"/>
      <c r="L30" s="81">
        <f>SUM(G33:G39)</f>
        <v>17298</v>
      </c>
      <c r="M30" s="83" t="s">
        <v>17</v>
      </c>
      <c r="N30" s="80"/>
      <c r="O30" s="61">
        <v>30</v>
      </c>
      <c r="P30" s="61">
        <f t="shared" si="1"/>
        <v>2592</v>
      </c>
      <c r="Q30" s="61">
        <f t="shared" si="4"/>
        <v>2583</v>
      </c>
      <c r="R30" s="140"/>
      <c r="S30" s="141"/>
      <c r="T30" s="57"/>
      <c r="U30" s="57"/>
      <c r="V30" s="57"/>
      <c r="W30" s="57"/>
    </row>
    <row r="31" spans="1:23" x14ac:dyDescent="0.35">
      <c r="A31" s="57"/>
      <c r="B31" s="57"/>
      <c r="C31" s="59">
        <v>21</v>
      </c>
      <c r="D31" s="60">
        <v>44702</v>
      </c>
      <c r="E31" s="72">
        <v>0.33333333333333331</v>
      </c>
      <c r="F31" s="61">
        <f>'Día 21'!C16</f>
        <v>1496057</v>
      </c>
      <c r="G31" s="61">
        <f t="shared" si="2"/>
        <v>2560</v>
      </c>
      <c r="H31" s="62">
        <f t="shared" si="3"/>
        <v>29.62962962962963</v>
      </c>
      <c r="I31" s="57"/>
      <c r="J31" s="57"/>
      <c r="K31" s="73"/>
      <c r="L31" s="86">
        <f>L30*1000/7/24/60/60</f>
        <v>28.601190476190478</v>
      </c>
      <c r="M31" s="86" t="s">
        <v>11</v>
      </c>
      <c r="N31" s="80"/>
      <c r="O31" s="61">
        <v>30</v>
      </c>
      <c r="P31" s="61">
        <f t="shared" si="1"/>
        <v>2592</v>
      </c>
      <c r="Q31" s="61">
        <f t="shared" si="4"/>
        <v>2560</v>
      </c>
      <c r="R31" s="140"/>
      <c r="S31" s="141"/>
      <c r="T31" s="57"/>
      <c r="U31" s="57"/>
      <c r="V31" s="57"/>
      <c r="W31" s="57"/>
    </row>
    <row r="32" spans="1:23" x14ac:dyDescent="0.35">
      <c r="A32" s="57"/>
      <c r="B32" s="57"/>
      <c r="C32" s="59">
        <v>22</v>
      </c>
      <c r="D32" s="60">
        <v>44703</v>
      </c>
      <c r="E32" s="72">
        <v>0.33333333333333331</v>
      </c>
      <c r="F32" s="61">
        <f>'Día 22'!C16</f>
        <v>1498665</v>
      </c>
      <c r="G32" s="61">
        <f t="shared" si="2"/>
        <v>2608</v>
      </c>
      <c r="H32" s="62">
        <f t="shared" si="3"/>
        <v>30.185185185185183</v>
      </c>
      <c r="I32" s="57"/>
      <c r="J32" s="57"/>
      <c r="K32" s="75"/>
      <c r="L32" s="84"/>
      <c r="M32" s="85"/>
      <c r="N32" s="80"/>
      <c r="O32" s="61">
        <v>30</v>
      </c>
      <c r="P32" s="61">
        <f t="shared" si="1"/>
        <v>2592</v>
      </c>
      <c r="Q32" s="61">
        <f t="shared" si="4"/>
        <v>2608</v>
      </c>
      <c r="R32" s="140"/>
      <c r="S32" s="141"/>
      <c r="T32" s="57"/>
      <c r="U32" s="57"/>
      <c r="V32" s="57"/>
      <c r="W32" s="57"/>
    </row>
    <row r="33" spans="1:23" x14ac:dyDescent="0.35">
      <c r="A33" s="57"/>
      <c r="B33" s="57"/>
      <c r="C33" s="59">
        <v>23</v>
      </c>
      <c r="D33" s="60">
        <v>44704</v>
      </c>
      <c r="E33" s="72">
        <v>0.33333333333333331</v>
      </c>
      <c r="F33" s="61">
        <f>'Día 23'!C16</f>
        <v>1501211</v>
      </c>
      <c r="G33" s="61">
        <f t="shared" si="2"/>
        <v>2546</v>
      </c>
      <c r="H33" s="62">
        <f t="shared" si="3"/>
        <v>29.467592592592592</v>
      </c>
      <c r="I33" s="57"/>
      <c r="J33" s="57"/>
      <c r="K33" s="57"/>
      <c r="L33" s="78"/>
      <c r="M33" s="79"/>
      <c r="N33" s="80"/>
      <c r="O33" s="61">
        <v>30</v>
      </c>
      <c r="P33" s="61">
        <f t="shared" si="1"/>
        <v>2592</v>
      </c>
      <c r="Q33" s="61">
        <f t="shared" si="4"/>
        <v>2546</v>
      </c>
      <c r="R33" s="140"/>
      <c r="S33" s="141"/>
      <c r="T33" s="57"/>
      <c r="U33" s="57"/>
      <c r="V33" s="57"/>
      <c r="W33" s="57"/>
    </row>
    <row r="34" spans="1:23" x14ac:dyDescent="0.35">
      <c r="A34" s="57"/>
      <c r="B34" s="57"/>
      <c r="C34" s="59">
        <v>24</v>
      </c>
      <c r="D34" s="60">
        <v>44705</v>
      </c>
      <c r="E34" s="72">
        <v>0.33333333333333331</v>
      </c>
      <c r="F34" s="61">
        <f>'Día 24'!C16</f>
        <v>1503733</v>
      </c>
      <c r="G34" s="61">
        <f t="shared" si="2"/>
        <v>2522</v>
      </c>
      <c r="H34" s="62">
        <f t="shared" si="3"/>
        <v>29.189814814814817</v>
      </c>
      <c r="I34" s="57"/>
      <c r="J34" s="57"/>
      <c r="K34" s="57"/>
      <c r="L34" s="78"/>
      <c r="M34" s="79"/>
      <c r="N34" s="80"/>
      <c r="O34" s="61">
        <v>30</v>
      </c>
      <c r="P34" s="61">
        <f t="shared" si="1"/>
        <v>2592</v>
      </c>
      <c r="Q34" s="61">
        <f t="shared" si="4"/>
        <v>2522</v>
      </c>
      <c r="R34" s="140"/>
      <c r="S34" s="141"/>
      <c r="T34" s="57"/>
      <c r="U34" s="57"/>
      <c r="V34" s="57"/>
      <c r="W34" s="57"/>
    </row>
    <row r="35" spans="1:23" x14ac:dyDescent="0.35">
      <c r="A35" s="57"/>
      <c r="B35" s="57"/>
      <c r="C35" s="59">
        <v>25</v>
      </c>
      <c r="D35" s="60">
        <v>44706</v>
      </c>
      <c r="E35" s="72">
        <v>0.33333333333333331</v>
      </c>
      <c r="F35" s="61">
        <f>'Día 25'!C16</f>
        <v>1506208</v>
      </c>
      <c r="G35" s="61">
        <f t="shared" si="2"/>
        <v>2475</v>
      </c>
      <c r="H35" s="62">
        <f t="shared" si="3"/>
        <v>28.645833333333332</v>
      </c>
      <c r="I35" s="57"/>
      <c r="J35" s="57"/>
      <c r="K35" s="144" t="s">
        <v>36</v>
      </c>
      <c r="L35" s="145"/>
      <c r="M35" s="146"/>
      <c r="N35" s="80"/>
      <c r="O35" s="61">
        <v>30</v>
      </c>
      <c r="P35" s="61">
        <f t="shared" si="1"/>
        <v>2592</v>
      </c>
      <c r="Q35" s="61">
        <f t="shared" si="4"/>
        <v>2475</v>
      </c>
      <c r="R35" s="140"/>
      <c r="S35" s="141"/>
      <c r="T35" s="57"/>
      <c r="U35" s="57"/>
      <c r="V35" s="57"/>
      <c r="W35" s="57"/>
    </row>
    <row r="36" spans="1:23" x14ac:dyDescent="0.35">
      <c r="A36" s="57"/>
      <c r="B36" s="57"/>
      <c r="C36" s="59">
        <v>26</v>
      </c>
      <c r="D36" s="60">
        <v>44707</v>
      </c>
      <c r="E36" s="72">
        <v>0.33333333333333331</v>
      </c>
      <c r="F36" s="61">
        <f>'Día 26'!C16</f>
        <v>1508389</v>
      </c>
      <c r="G36" s="61">
        <f t="shared" si="2"/>
        <v>2181</v>
      </c>
      <c r="H36" s="62">
        <f t="shared" si="3"/>
        <v>25.243055555555554</v>
      </c>
      <c r="I36" s="57"/>
      <c r="J36" s="101"/>
      <c r="K36" s="73"/>
      <c r="L36" s="81">
        <f>SUM(G40:G41)</f>
        <v>4989</v>
      </c>
      <c r="M36" s="83" t="s">
        <v>17</v>
      </c>
      <c r="N36" s="80"/>
      <c r="O36" s="61">
        <v>30</v>
      </c>
      <c r="P36" s="61">
        <f t="shared" si="1"/>
        <v>2592</v>
      </c>
      <c r="Q36" s="61">
        <f t="shared" si="4"/>
        <v>2181</v>
      </c>
      <c r="R36" s="140"/>
      <c r="S36" s="141"/>
      <c r="T36" s="57"/>
      <c r="U36" s="57"/>
      <c r="V36" s="57"/>
      <c r="W36" s="57"/>
    </row>
    <row r="37" spans="1:23" x14ac:dyDescent="0.35">
      <c r="A37" s="57"/>
      <c r="B37" s="57"/>
      <c r="C37" s="59">
        <v>27</v>
      </c>
      <c r="D37" s="60">
        <v>44708</v>
      </c>
      <c r="E37" s="72">
        <v>0.33333333333333331</v>
      </c>
      <c r="F37" s="61">
        <f>'Día 27'!C16</f>
        <v>1510815</v>
      </c>
      <c r="G37" s="61">
        <f t="shared" si="2"/>
        <v>2426</v>
      </c>
      <c r="H37" s="62">
        <f t="shared" si="3"/>
        <v>28.078703703703702</v>
      </c>
      <c r="I37" s="57"/>
      <c r="J37" s="57"/>
      <c r="K37" s="73"/>
      <c r="L37" s="86">
        <f>L36*1000/2/24/60/60</f>
        <v>28.871527777777779</v>
      </c>
      <c r="M37" s="86" t="s">
        <v>11</v>
      </c>
      <c r="N37" s="80"/>
      <c r="O37" s="61">
        <v>30</v>
      </c>
      <c r="P37" s="61">
        <f t="shared" si="1"/>
        <v>2592</v>
      </c>
      <c r="Q37" s="61">
        <f t="shared" si="4"/>
        <v>2426</v>
      </c>
      <c r="R37" s="140"/>
      <c r="S37" s="141"/>
      <c r="T37" s="57"/>
      <c r="U37" s="57"/>
      <c r="V37" s="57"/>
      <c r="W37" s="57"/>
    </row>
    <row r="38" spans="1:23" x14ac:dyDescent="0.35">
      <c r="A38" s="57"/>
      <c r="B38" s="57"/>
      <c r="C38" s="59">
        <v>28</v>
      </c>
      <c r="D38" s="60">
        <v>44709</v>
      </c>
      <c r="E38" s="72">
        <v>0.33333333333333331</v>
      </c>
      <c r="F38" s="61">
        <f>'Día 28'!C16</f>
        <v>1513323</v>
      </c>
      <c r="G38" s="61">
        <f t="shared" si="2"/>
        <v>2508</v>
      </c>
      <c r="H38" s="62">
        <f t="shared" si="3"/>
        <v>29.027777777777779</v>
      </c>
      <c r="I38" s="57"/>
      <c r="J38" s="57"/>
      <c r="K38" s="75"/>
      <c r="L38" s="84"/>
      <c r="M38" s="85"/>
      <c r="N38" s="80"/>
      <c r="O38" s="61">
        <v>30</v>
      </c>
      <c r="P38" s="61">
        <f t="shared" si="1"/>
        <v>2592</v>
      </c>
      <c r="Q38" s="61">
        <f t="shared" si="4"/>
        <v>2508</v>
      </c>
      <c r="R38" s="140"/>
      <c r="S38" s="141"/>
      <c r="T38" s="57"/>
      <c r="U38" s="57"/>
      <c r="V38" s="57"/>
      <c r="W38" s="57"/>
    </row>
    <row r="39" spans="1:23" x14ac:dyDescent="0.35">
      <c r="A39" s="57"/>
      <c r="B39" s="57"/>
      <c r="C39" s="59">
        <v>29</v>
      </c>
      <c r="D39" s="60">
        <v>44710</v>
      </c>
      <c r="E39" s="72">
        <v>0.33333333333333331</v>
      </c>
      <c r="F39" s="61">
        <f>'Día 29'!C16</f>
        <v>1515963</v>
      </c>
      <c r="G39" s="61">
        <f t="shared" ref="G39:G40" si="5">F39-F38</f>
        <v>2640</v>
      </c>
      <c r="H39" s="62">
        <f t="shared" ref="H39:H40" si="6">G39*1000/24/60/60</f>
        <v>30.555555555555554</v>
      </c>
      <c r="I39" s="57"/>
      <c r="J39" s="57"/>
      <c r="K39" s="76"/>
      <c r="L39" s="78"/>
      <c r="M39" s="79"/>
      <c r="N39" s="80"/>
      <c r="O39" s="61">
        <v>30</v>
      </c>
      <c r="P39" s="61">
        <f t="shared" si="1"/>
        <v>2592</v>
      </c>
      <c r="Q39" s="61">
        <f t="shared" si="4"/>
        <v>2640</v>
      </c>
      <c r="R39" s="140"/>
      <c r="S39" s="141"/>
      <c r="T39" s="57"/>
      <c r="U39" s="57"/>
      <c r="V39" s="57"/>
      <c r="W39" s="57"/>
    </row>
    <row r="40" spans="1:23" x14ac:dyDescent="0.35">
      <c r="A40" s="57"/>
      <c r="B40" s="57"/>
      <c r="C40" s="59">
        <v>30</v>
      </c>
      <c r="D40" s="60">
        <v>44711</v>
      </c>
      <c r="E40" s="72">
        <v>0.33333333333333331</v>
      </c>
      <c r="F40" s="61">
        <f>'Día 30'!C16</f>
        <v>1518437</v>
      </c>
      <c r="G40" s="61">
        <f t="shared" si="5"/>
        <v>2474</v>
      </c>
      <c r="H40" s="62">
        <f t="shared" si="6"/>
        <v>28.634259259259256</v>
      </c>
      <c r="I40" s="57"/>
      <c r="J40" s="57"/>
      <c r="K40" s="76"/>
      <c r="L40" s="78"/>
      <c r="M40" s="79"/>
      <c r="N40" s="80"/>
      <c r="O40" s="61">
        <v>30</v>
      </c>
      <c r="P40" s="61">
        <f t="shared" si="1"/>
        <v>2592</v>
      </c>
      <c r="Q40" s="61">
        <f t="shared" si="4"/>
        <v>2474</v>
      </c>
      <c r="R40" s="140"/>
      <c r="S40" s="141"/>
      <c r="T40" s="57"/>
      <c r="U40" s="57"/>
      <c r="V40" s="57"/>
      <c r="W40" s="57"/>
    </row>
    <row r="41" spans="1:23" x14ac:dyDescent="0.35">
      <c r="A41" s="57"/>
      <c r="B41" s="57"/>
      <c r="C41" s="59">
        <v>31</v>
      </c>
      <c r="D41" s="60">
        <v>44712</v>
      </c>
      <c r="E41" s="72">
        <v>0.33333333333333331</v>
      </c>
      <c r="F41" s="61">
        <f>'Día 31'!C16</f>
        <v>1520952</v>
      </c>
      <c r="G41" s="61">
        <f>F41-F40</f>
        <v>2515</v>
      </c>
      <c r="H41" s="62">
        <f t="shared" ref="H41" si="7">G41*1000/24/60/60</f>
        <v>29.108796296296298</v>
      </c>
      <c r="I41" s="57"/>
      <c r="J41" s="57"/>
      <c r="K41" s="76"/>
      <c r="L41" s="133"/>
      <c r="M41" s="79"/>
      <c r="N41" s="80"/>
      <c r="O41" s="61">
        <v>30</v>
      </c>
      <c r="P41" s="61">
        <f t="shared" si="1"/>
        <v>2592</v>
      </c>
      <c r="Q41" s="61">
        <f t="shared" si="4"/>
        <v>2515</v>
      </c>
      <c r="R41" s="140"/>
      <c r="S41" s="141"/>
      <c r="T41" s="57"/>
      <c r="U41" s="57"/>
      <c r="V41" s="57"/>
      <c r="W41" s="57"/>
    </row>
    <row r="42" spans="1:23" x14ac:dyDescent="0.35">
      <c r="A42" s="57"/>
      <c r="B42" s="57"/>
      <c r="C42" s="59" t="s">
        <v>23</v>
      </c>
      <c r="D42" s="60"/>
      <c r="E42" s="72"/>
      <c r="F42" s="59"/>
      <c r="G42" s="137">
        <f>(AVERAGE(G11:G41)-2592)/2592</f>
        <v>2.1057347670250869E-2</v>
      </c>
      <c r="H42" s="137">
        <f>(AVERAGE(H11:H41)-30)/30</f>
        <v>2.1057347670251046E-2</v>
      </c>
      <c r="I42" s="57"/>
      <c r="J42" s="57"/>
      <c r="K42" s="57"/>
      <c r="L42" s="76"/>
      <c r="M42" s="76"/>
      <c r="N42" s="76"/>
      <c r="O42" s="76"/>
      <c r="P42" s="76"/>
      <c r="Q42" s="76"/>
      <c r="R42" s="76"/>
      <c r="S42" s="141"/>
      <c r="T42" s="57"/>
      <c r="U42" s="57"/>
      <c r="V42" s="57"/>
      <c r="W42" s="57"/>
    </row>
    <row r="43" spans="1:23" ht="15" thickBot="1" x14ac:dyDescent="0.4">
      <c r="A43" s="57"/>
      <c r="B43" s="57"/>
      <c r="C43" s="63"/>
      <c r="D43" s="64"/>
      <c r="E43" s="64"/>
      <c r="F43" s="64"/>
      <c r="G43" s="64"/>
      <c r="H43" s="65"/>
      <c r="I43" s="57"/>
      <c r="J43" s="57"/>
      <c r="K43" s="57"/>
      <c r="L43" s="76"/>
      <c r="M43" s="76"/>
      <c r="N43" s="142" t="s">
        <v>31</v>
      </c>
      <c r="O43" s="90" t="s">
        <v>39</v>
      </c>
      <c r="P43" s="89">
        <f>SUM(P11:P41)</f>
        <v>80352</v>
      </c>
      <c r="Q43" s="107">
        <f>SUM(Q11:Q41)</f>
        <v>82044</v>
      </c>
      <c r="R43" s="76"/>
      <c r="S43" s="141"/>
      <c r="T43" s="57"/>
      <c r="U43" s="57"/>
      <c r="V43" s="57"/>
      <c r="W43" s="57"/>
    </row>
    <row r="44" spans="1:23" ht="15" thickBot="1" x14ac:dyDescent="0.4">
      <c r="A44" s="57"/>
      <c r="B44" s="57"/>
      <c r="C44" s="66"/>
      <c r="D44" s="69" t="s">
        <v>16</v>
      </c>
      <c r="E44" s="69"/>
      <c r="F44" s="69"/>
      <c r="G44" s="100">
        <f>(F41-F10)*1000/31/24/60/60</f>
        <v>30.631720430107524</v>
      </c>
      <c r="H44" s="70" t="s">
        <v>15</v>
      </c>
      <c r="I44" s="57"/>
      <c r="J44" s="57"/>
      <c r="K44" s="57"/>
      <c r="L44" s="76"/>
      <c r="M44" s="74"/>
      <c r="N44" s="143"/>
      <c r="O44" s="91" t="s">
        <v>24</v>
      </c>
      <c r="P44" s="185">
        <f>P43*1000/31/24/60/60</f>
        <v>30</v>
      </c>
      <c r="Q44" s="134">
        <f>Q43*1000/31/24/60/60</f>
        <v>30.631720430107524</v>
      </c>
      <c r="R44" s="74" t="s">
        <v>27</v>
      </c>
      <c r="S44" s="57"/>
      <c r="T44" s="57"/>
      <c r="U44" s="57"/>
      <c r="V44" s="57"/>
      <c r="W44" s="57"/>
    </row>
    <row r="45" spans="1:23" x14ac:dyDescent="0.35">
      <c r="A45" s="57"/>
      <c r="B45" s="57"/>
      <c r="C45" s="67"/>
      <c r="D45" s="68"/>
      <c r="E45" s="68"/>
      <c r="F45" s="68"/>
      <c r="G45" s="138">
        <f>SUM(G11:G41)</f>
        <v>82044</v>
      </c>
      <c r="H45" s="139" t="s">
        <v>37</v>
      </c>
      <c r="I45" s="57"/>
      <c r="J45" s="57"/>
      <c r="K45" s="57"/>
      <c r="L45" s="76"/>
      <c r="M45" s="76"/>
      <c r="N45" s="76"/>
      <c r="O45" s="76"/>
      <c r="P45" s="76"/>
      <c r="Q45" s="76"/>
      <c r="R45" s="76"/>
      <c r="S45" s="57"/>
      <c r="T45" s="57"/>
      <c r="U45" s="57"/>
      <c r="V45" s="57"/>
      <c r="W45" s="57"/>
    </row>
    <row r="46" spans="1:23" x14ac:dyDescent="0.35">
      <c r="A46" s="57"/>
      <c r="B46" s="57"/>
      <c r="C46" s="57"/>
      <c r="D46" s="57"/>
      <c r="E46" s="57"/>
      <c r="F46" s="57"/>
      <c r="G46" s="57"/>
      <c r="H46" s="57"/>
      <c r="I46" s="57"/>
      <c r="J46" s="57"/>
      <c r="K46" s="57"/>
      <c r="L46" s="76"/>
      <c r="M46" s="76"/>
      <c r="N46" s="87" t="s">
        <v>23</v>
      </c>
      <c r="O46" s="88" t="s">
        <v>17</v>
      </c>
      <c r="P46" s="88"/>
      <c r="Q46" s="99">
        <f>Q43-P43</f>
        <v>1692</v>
      </c>
      <c r="R46" s="76"/>
      <c r="S46" s="57"/>
      <c r="T46" s="57"/>
      <c r="U46" s="57"/>
      <c r="V46" s="57"/>
      <c r="W46" s="57"/>
    </row>
    <row r="47" spans="1:23" x14ac:dyDescent="0.35">
      <c r="A47" s="57"/>
      <c r="B47" s="57"/>
      <c r="C47" s="71" t="s">
        <v>21</v>
      </c>
      <c r="E47" s="57"/>
      <c r="F47" s="57"/>
      <c r="G47" s="57"/>
      <c r="H47" s="57"/>
      <c r="I47" s="57"/>
      <c r="J47" s="57"/>
      <c r="K47" s="57"/>
      <c r="L47" s="76"/>
      <c r="M47" s="76"/>
      <c r="N47" s="76"/>
      <c r="O47" s="76"/>
      <c r="P47" s="76"/>
      <c r="Q47" s="76"/>
      <c r="R47" s="76"/>
      <c r="S47" s="57"/>
      <c r="T47" s="57"/>
      <c r="U47" s="57"/>
      <c r="V47" s="57"/>
      <c r="W47" s="57"/>
    </row>
    <row r="48" spans="1:23" x14ac:dyDescent="0.35">
      <c r="A48" s="57"/>
      <c r="B48" s="57"/>
      <c r="C48" s="57"/>
      <c r="D48" s="57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P48" s="57"/>
      <c r="Q48" s="184"/>
      <c r="R48" s="57"/>
      <c r="S48" s="57"/>
      <c r="T48" s="57"/>
      <c r="U48" s="57"/>
      <c r="V48" s="57"/>
      <c r="W48" s="57"/>
    </row>
    <row r="49" spans="1:23" x14ac:dyDescent="0.35">
      <c r="A49" s="57"/>
      <c r="B49" s="57"/>
      <c r="C49" s="57"/>
      <c r="D49" s="57"/>
      <c r="E49" s="57"/>
      <c r="F49" s="57"/>
      <c r="G49" s="57"/>
      <c r="H49" s="57"/>
      <c r="I49" s="57"/>
      <c r="J49" s="57"/>
      <c r="K49" s="57"/>
      <c r="L49" s="57"/>
      <c r="M49" s="57"/>
      <c r="N49" s="57"/>
      <c r="O49" s="57"/>
      <c r="P49" s="57"/>
      <c r="Q49" s="102"/>
      <c r="R49" s="57"/>
      <c r="S49" s="57"/>
      <c r="T49" s="57"/>
      <c r="U49" s="57"/>
      <c r="V49" s="57"/>
      <c r="W49" s="57"/>
    </row>
    <row r="50" spans="1:23" x14ac:dyDescent="0.35">
      <c r="A50" s="57"/>
      <c r="B50" s="57"/>
      <c r="C50" s="57"/>
      <c r="D50" s="57"/>
      <c r="E50" s="57"/>
      <c r="F50" s="57"/>
      <c r="G50" s="57"/>
      <c r="H50" s="57"/>
      <c r="I50" s="57"/>
      <c r="J50" s="57"/>
      <c r="K50" s="57"/>
      <c r="L50" s="57"/>
      <c r="M50" s="57"/>
      <c r="N50" s="57"/>
      <c r="O50" s="57"/>
      <c r="P50" s="57"/>
      <c r="Q50" s="57"/>
      <c r="R50" s="57"/>
      <c r="S50" s="57"/>
      <c r="T50" s="57"/>
      <c r="U50" s="57"/>
      <c r="V50" s="57"/>
      <c r="W50" s="57"/>
    </row>
    <row r="51" spans="1:23" x14ac:dyDescent="0.35">
      <c r="A51" s="57"/>
      <c r="B51" s="57"/>
      <c r="C51" s="57"/>
      <c r="D51" s="57"/>
      <c r="E51" s="57"/>
      <c r="F51" s="57"/>
      <c r="G51" s="57"/>
      <c r="H51" s="57"/>
      <c r="I51" s="57"/>
      <c r="J51" s="57"/>
      <c r="K51" s="57"/>
      <c r="L51" s="57"/>
      <c r="M51" s="57"/>
      <c r="N51" s="57"/>
      <c r="O51" s="57"/>
      <c r="P51" s="57"/>
      <c r="Q51" s="57"/>
      <c r="R51" s="57"/>
      <c r="S51" s="57"/>
      <c r="T51" s="57"/>
      <c r="U51" s="57"/>
      <c r="V51" s="57"/>
      <c r="W51" s="57"/>
    </row>
    <row r="52" spans="1:23" x14ac:dyDescent="0.35">
      <c r="A52" s="57"/>
      <c r="B52" s="57"/>
      <c r="C52" s="57"/>
      <c r="D52" s="57"/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  <c r="P52" s="57"/>
      <c r="Q52" s="57"/>
      <c r="R52" s="57"/>
      <c r="S52" s="57"/>
      <c r="T52" s="57"/>
      <c r="U52" s="57"/>
      <c r="V52" s="57"/>
      <c r="W52" s="57"/>
    </row>
    <row r="53" spans="1:23" x14ac:dyDescent="0.35">
      <c r="A53" s="57"/>
      <c r="B53" s="57"/>
      <c r="C53" s="57"/>
      <c r="D53" s="57"/>
      <c r="E53" s="57"/>
      <c r="F53" s="57"/>
      <c r="G53" s="57"/>
      <c r="H53" s="57"/>
      <c r="I53" s="57"/>
      <c r="J53" s="57"/>
      <c r="K53" s="57"/>
      <c r="L53" s="57"/>
      <c r="M53" s="57"/>
      <c r="N53" s="57"/>
      <c r="O53" s="57"/>
      <c r="P53" s="57"/>
      <c r="Q53" s="57"/>
      <c r="R53" s="57"/>
      <c r="S53" s="57"/>
      <c r="T53" s="57"/>
      <c r="U53" s="57"/>
      <c r="V53" s="57"/>
      <c r="W53" s="57"/>
    </row>
    <row r="54" spans="1:23" x14ac:dyDescent="0.35">
      <c r="A54" s="57"/>
      <c r="B54" s="57"/>
      <c r="C54" s="57"/>
      <c r="D54" s="57"/>
      <c r="E54" s="57"/>
      <c r="F54" s="57"/>
      <c r="G54" s="57"/>
      <c r="H54" s="57"/>
      <c r="I54" s="57"/>
      <c r="J54" s="57"/>
      <c r="K54" s="57"/>
      <c r="L54" s="57"/>
      <c r="M54" s="57"/>
      <c r="N54" s="57"/>
      <c r="O54" s="57"/>
      <c r="P54" s="57"/>
      <c r="Q54" s="57"/>
      <c r="R54" s="57"/>
      <c r="S54" s="57"/>
      <c r="T54" s="57"/>
      <c r="U54" s="57"/>
      <c r="V54" s="57"/>
      <c r="W54" s="57"/>
    </row>
    <row r="55" spans="1:23" x14ac:dyDescent="0.35">
      <c r="A55" s="57"/>
      <c r="B55" s="57"/>
      <c r="C55" s="57"/>
      <c r="D55" s="57"/>
      <c r="E55" s="57"/>
      <c r="F55" s="57"/>
      <c r="G55" s="57"/>
      <c r="H55" s="57"/>
      <c r="I55" s="57"/>
      <c r="J55" s="57"/>
      <c r="K55" s="57"/>
      <c r="L55" s="57"/>
      <c r="M55" s="57"/>
      <c r="N55" s="57"/>
      <c r="O55" s="57"/>
      <c r="P55" s="57"/>
      <c r="Q55" s="57"/>
      <c r="R55" s="57"/>
      <c r="S55" s="57"/>
      <c r="T55" s="57"/>
      <c r="U55" s="57"/>
      <c r="V55" s="57"/>
      <c r="W55" s="57"/>
    </row>
    <row r="56" spans="1:23" x14ac:dyDescent="0.35">
      <c r="A56" s="57"/>
      <c r="B56" s="57"/>
      <c r="C56" s="57"/>
      <c r="D56" s="57"/>
      <c r="E56" s="57"/>
      <c r="F56" s="57"/>
      <c r="G56" s="57"/>
      <c r="H56" s="57"/>
      <c r="I56" s="57"/>
      <c r="J56" s="57"/>
      <c r="K56" s="57"/>
      <c r="L56" s="57"/>
      <c r="M56" s="57"/>
      <c r="N56" s="57"/>
      <c r="O56" s="57"/>
      <c r="P56" s="57"/>
      <c r="Q56" s="57"/>
      <c r="R56" s="57"/>
      <c r="S56" s="57"/>
      <c r="T56" s="57"/>
      <c r="U56" s="57"/>
      <c r="V56" s="57"/>
      <c r="W56" s="57"/>
    </row>
  </sheetData>
  <mergeCells count="13">
    <mergeCell ref="F8:F9"/>
    <mergeCell ref="D8:D9"/>
    <mergeCell ref="C8:C9"/>
    <mergeCell ref="P8:P9"/>
    <mergeCell ref="Q8:Q9"/>
    <mergeCell ref="O8:O9"/>
    <mergeCell ref="G8:H9"/>
    <mergeCell ref="N43:N44"/>
    <mergeCell ref="K11:M11"/>
    <mergeCell ref="K17:M17"/>
    <mergeCell ref="K29:M29"/>
    <mergeCell ref="K23:M23"/>
    <mergeCell ref="K35:M35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9"/>
  <dimension ref="B1:R43"/>
  <sheetViews>
    <sheetView showGridLines="0" showWhiteSpace="0" topLeftCell="A13" zoomScale="85" zoomScaleNormal="85" zoomScalePageLayoutView="70" workbookViewId="0">
      <selection activeCell="D35" sqref="D35"/>
    </sheetView>
  </sheetViews>
  <sheetFormatPr baseColWidth="10" defaultColWidth="11.453125" defaultRowHeight="14.5" x14ac:dyDescent="0.35"/>
  <cols>
    <col min="1" max="1" width="1.26953125" style="1" customWidth="1"/>
    <col min="2" max="2" width="24.7265625" style="1" bestFit="1" customWidth="1"/>
    <col min="3" max="5" width="18.7265625" style="1" customWidth="1"/>
    <col min="6" max="6" width="93.54296875" style="1" customWidth="1"/>
    <col min="7" max="7" width="10.7265625" style="1" customWidth="1"/>
    <col min="8" max="8" width="14.453125" style="1" customWidth="1"/>
    <col min="9" max="9" width="10.7265625" style="1" customWidth="1"/>
    <col min="10" max="10" width="2.7265625" style="1" customWidth="1"/>
    <col min="11" max="11" width="10.7265625" style="1" customWidth="1"/>
    <col min="12" max="12" width="14.54296875" style="1" customWidth="1"/>
    <col min="13" max="13" width="10.7265625" style="1" customWidth="1"/>
    <col min="14" max="14" width="18" style="1" customWidth="1"/>
    <col min="15" max="15" width="68.7265625" style="1" customWidth="1"/>
    <col min="16" max="16384" width="11.453125" style="1"/>
  </cols>
  <sheetData>
    <row r="1" spans="2:18" ht="15" customHeight="1" thickBot="1" x14ac:dyDescent="0.4">
      <c r="C1" s="1" t="s">
        <v>0</v>
      </c>
    </row>
    <row r="2" spans="2:18" ht="18.75" customHeight="1" x14ac:dyDescent="0.35">
      <c r="B2" s="174"/>
      <c r="C2" s="175"/>
      <c r="D2" s="159" t="s">
        <v>4</v>
      </c>
      <c r="E2" s="160"/>
      <c r="F2" s="160"/>
      <c r="G2" s="160"/>
      <c r="H2" s="161"/>
      <c r="I2" s="16"/>
      <c r="J2" s="17"/>
      <c r="K2" s="17"/>
      <c r="L2" s="17"/>
      <c r="M2" s="17"/>
      <c r="N2" s="17"/>
      <c r="O2" s="17"/>
      <c r="P2" s="2"/>
    </row>
    <row r="3" spans="2:18" ht="18.75" customHeight="1" thickBot="1" x14ac:dyDescent="0.4">
      <c r="B3" s="176"/>
      <c r="C3" s="177"/>
      <c r="D3" s="162"/>
      <c r="E3" s="163"/>
      <c r="F3" s="163"/>
      <c r="G3" s="163"/>
      <c r="H3" s="164"/>
      <c r="I3" s="16"/>
      <c r="J3" s="17"/>
      <c r="K3" s="17"/>
      <c r="L3" s="17"/>
      <c r="M3" s="17"/>
      <c r="N3" s="17"/>
      <c r="O3" s="17"/>
      <c r="P3" s="2"/>
    </row>
    <row r="4" spans="2:18" ht="6.75" customHeight="1" thickBot="1" x14ac:dyDescent="0.4"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2"/>
    </row>
    <row r="5" spans="2:18" ht="22.5" customHeight="1" thickBot="1" x14ac:dyDescent="0.4">
      <c r="B5" s="19" t="s">
        <v>1</v>
      </c>
      <c r="C5" s="20" t="s">
        <v>8</v>
      </c>
      <c r="D5" s="165" t="s">
        <v>6</v>
      </c>
      <c r="E5" s="166"/>
      <c r="F5" s="166"/>
      <c r="G5" s="166"/>
      <c r="H5" s="167"/>
      <c r="I5" s="21"/>
      <c r="J5" s="21"/>
      <c r="K5" s="21"/>
      <c r="L5" s="21"/>
      <c r="M5" s="21"/>
      <c r="N5" s="18"/>
      <c r="O5" s="18"/>
      <c r="P5" s="2"/>
    </row>
    <row r="6" spans="2:18" ht="6" customHeight="1" thickBot="1" x14ac:dyDescent="0.4">
      <c r="B6" s="18"/>
      <c r="C6" s="22"/>
      <c r="D6" s="23"/>
      <c r="E6" s="23"/>
      <c r="F6" s="23"/>
      <c r="G6" s="23"/>
      <c r="H6" s="23"/>
      <c r="I6" s="23"/>
      <c r="J6" s="23"/>
      <c r="K6" s="23"/>
      <c r="L6" s="21"/>
      <c r="M6" s="21"/>
      <c r="N6" s="18"/>
      <c r="O6" s="18"/>
      <c r="P6" s="2"/>
    </row>
    <row r="7" spans="2:18" ht="15" customHeight="1" thickBot="1" x14ac:dyDescent="0.4">
      <c r="B7" s="24">
        <f>+'Día 8'!B7+1</f>
        <v>44690</v>
      </c>
      <c r="C7" s="25" t="s">
        <v>10</v>
      </c>
      <c r="D7" s="26" t="s">
        <v>3</v>
      </c>
      <c r="E7" s="27" t="s">
        <v>11</v>
      </c>
      <c r="F7" s="28" t="s">
        <v>5</v>
      </c>
      <c r="G7" s="170" t="s">
        <v>2</v>
      </c>
      <c r="H7" s="171"/>
      <c r="I7" s="29"/>
      <c r="J7" s="29"/>
      <c r="K7" s="5"/>
      <c r="L7" s="29"/>
      <c r="M7" s="29"/>
      <c r="N7" s="29"/>
      <c r="O7" s="30"/>
      <c r="P7" s="3"/>
    </row>
    <row r="8" spans="2:18" ht="15" customHeight="1" x14ac:dyDescent="0.35">
      <c r="B8" s="31" t="s">
        <v>7</v>
      </c>
      <c r="C8" s="54">
        <f>+'Día 8'!C26</f>
        <v>1460156</v>
      </c>
      <c r="D8" s="32" t="s">
        <v>0</v>
      </c>
      <c r="E8" s="32"/>
      <c r="F8" s="10" t="s">
        <v>0</v>
      </c>
      <c r="G8" s="172"/>
      <c r="H8" s="173"/>
      <c r="I8" s="33"/>
      <c r="J8" s="33"/>
      <c r="K8" s="5"/>
      <c r="L8" s="5"/>
      <c r="M8" s="5"/>
      <c r="N8" s="8"/>
      <c r="O8" s="34"/>
    </row>
    <row r="9" spans="2:18" ht="19" customHeight="1" x14ac:dyDescent="0.35">
      <c r="B9" s="35">
        <v>4.1666666666666664E-2</v>
      </c>
      <c r="C9" s="6">
        <v>0</v>
      </c>
      <c r="D9" s="36" t="s">
        <v>0</v>
      </c>
      <c r="E9" s="36" t="s">
        <v>0</v>
      </c>
      <c r="F9" s="11" t="s">
        <v>0</v>
      </c>
      <c r="G9" s="155"/>
      <c r="H9" s="156"/>
      <c r="I9" s="5"/>
      <c r="J9" s="33"/>
      <c r="K9" s="5"/>
      <c r="L9" s="5"/>
      <c r="M9" s="5"/>
      <c r="N9" s="5"/>
      <c r="O9" s="37"/>
      <c r="P9" s="4" t="s">
        <v>0</v>
      </c>
    </row>
    <row r="10" spans="2:18" ht="19" customHeight="1" x14ac:dyDescent="0.35">
      <c r="B10" s="35">
        <v>8.3333333333333329E-2</v>
      </c>
      <c r="C10" s="6">
        <v>0</v>
      </c>
      <c r="D10" s="36">
        <f>+C10-C9</f>
        <v>0</v>
      </c>
      <c r="E10" s="36">
        <f>+D10*0.277777777777778</f>
        <v>0</v>
      </c>
      <c r="F10" s="12"/>
      <c r="G10" s="155"/>
      <c r="H10" s="156"/>
      <c r="I10" s="5"/>
      <c r="J10" s="33"/>
      <c r="K10" s="5"/>
      <c r="L10" s="5"/>
      <c r="M10" s="5"/>
      <c r="N10" s="5"/>
      <c r="O10" s="38"/>
    </row>
    <row r="11" spans="2:18" ht="19" customHeight="1" x14ac:dyDescent="0.35">
      <c r="B11" s="35">
        <v>0.125</v>
      </c>
      <c r="C11" s="6">
        <v>0</v>
      </c>
      <c r="D11" s="36">
        <f t="shared" ref="D11:D32" si="0">+C11-C10</f>
        <v>0</v>
      </c>
      <c r="E11" s="36">
        <f t="shared" ref="E11:E32" si="1">+D11*1000/3600</f>
        <v>0</v>
      </c>
      <c r="F11" s="12"/>
      <c r="G11" s="155"/>
      <c r="H11" s="156"/>
      <c r="I11" s="5"/>
      <c r="J11" s="33"/>
      <c r="K11" s="5"/>
      <c r="L11" s="5"/>
      <c r="M11" s="5"/>
      <c r="N11" s="5"/>
      <c r="O11" s="38"/>
      <c r="R11" s="1" t="s">
        <v>0</v>
      </c>
    </row>
    <row r="12" spans="2:18" ht="19" customHeight="1" x14ac:dyDescent="0.35">
      <c r="B12" s="35">
        <v>0.16666666666666666</v>
      </c>
      <c r="C12" s="6">
        <v>0</v>
      </c>
      <c r="D12" s="36">
        <f t="shared" si="0"/>
        <v>0</v>
      </c>
      <c r="E12" s="36">
        <f t="shared" si="1"/>
        <v>0</v>
      </c>
      <c r="F12" s="12"/>
      <c r="G12" s="155"/>
      <c r="H12" s="156"/>
      <c r="I12" s="5"/>
      <c r="J12" s="33"/>
      <c r="K12" s="5"/>
      <c r="L12" s="5"/>
      <c r="M12" s="5"/>
      <c r="N12" s="5"/>
      <c r="O12" s="38"/>
    </row>
    <row r="13" spans="2:18" ht="19" customHeight="1" x14ac:dyDescent="0.35">
      <c r="B13" s="35">
        <v>0.20833333333333334</v>
      </c>
      <c r="C13" s="6">
        <v>0</v>
      </c>
      <c r="D13" s="36">
        <f t="shared" si="0"/>
        <v>0</v>
      </c>
      <c r="E13" s="36">
        <f t="shared" si="1"/>
        <v>0</v>
      </c>
      <c r="F13" s="12" t="s">
        <v>0</v>
      </c>
      <c r="G13" s="155"/>
      <c r="H13" s="156"/>
      <c r="I13" s="5"/>
      <c r="J13" s="33"/>
      <c r="K13" s="5"/>
      <c r="L13" s="5"/>
      <c r="M13" s="5"/>
      <c r="N13" s="5"/>
      <c r="O13" s="38"/>
    </row>
    <row r="14" spans="2:18" ht="19" customHeight="1" x14ac:dyDescent="0.35">
      <c r="B14" s="35">
        <v>0.25</v>
      </c>
      <c r="C14" s="6">
        <v>0</v>
      </c>
      <c r="D14" s="36">
        <f t="shared" si="0"/>
        <v>0</v>
      </c>
      <c r="E14" s="36">
        <f t="shared" si="1"/>
        <v>0</v>
      </c>
      <c r="F14" s="12" t="s">
        <v>0</v>
      </c>
      <c r="G14" s="155"/>
      <c r="H14" s="156"/>
      <c r="I14" s="5"/>
      <c r="J14" s="33"/>
      <c r="K14" s="5"/>
      <c r="L14" s="5"/>
      <c r="M14" s="5"/>
      <c r="N14" s="5"/>
      <c r="O14" s="38"/>
    </row>
    <row r="15" spans="2:18" ht="19" customHeight="1" x14ac:dyDescent="0.35">
      <c r="B15" s="35">
        <v>0.29166666666666669</v>
      </c>
      <c r="C15" s="6">
        <v>0</v>
      </c>
      <c r="D15" s="36">
        <f t="shared" si="0"/>
        <v>0</v>
      </c>
      <c r="E15" s="36">
        <f t="shared" si="1"/>
        <v>0</v>
      </c>
      <c r="F15" s="12"/>
      <c r="G15" s="155"/>
      <c r="H15" s="156"/>
      <c r="I15" s="5"/>
      <c r="J15" s="33"/>
      <c r="K15" s="5"/>
      <c r="L15" s="5"/>
      <c r="M15" s="5"/>
      <c r="N15" s="5"/>
      <c r="O15" s="38"/>
    </row>
    <row r="16" spans="2:18" ht="19" customHeight="1" x14ac:dyDescent="0.35">
      <c r="B16" s="50">
        <v>0.33333333333333331</v>
      </c>
      <c r="C16" s="98">
        <v>1461779</v>
      </c>
      <c r="D16" s="51">
        <f>+C16-C8</f>
        <v>1623</v>
      </c>
      <c r="E16" s="135">
        <f>+D16*1000/14/3600</f>
        <v>32.202380952380956</v>
      </c>
      <c r="F16" s="52"/>
      <c r="G16" s="168"/>
      <c r="H16" s="169"/>
      <c r="I16" s="9"/>
      <c r="J16" s="39"/>
      <c r="K16" s="9"/>
      <c r="L16" s="9"/>
      <c r="M16" s="9"/>
      <c r="N16" s="5"/>
      <c r="O16" s="38"/>
    </row>
    <row r="17" spans="2:15" ht="19" customHeight="1" x14ac:dyDescent="0.35">
      <c r="B17" s="35">
        <v>0.375</v>
      </c>
      <c r="C17" s="6">
        <v>0</v>
      </c>
      <c r="D17" s="36">
        <v>0</v>
      </c>
      <c r="E17" s="36">
        <v>0</v>
      </c>
      <c r="F17" s="12"/>
      <c r="G17" s="155"/>
      <c r="H17" s="156"/>
      <c r="I17" s="5"/>
      <c r="J17" s="33"/>
      <c r="K17" s="5"/>
      <c r="L17" s="5"/>
      <c r="M17" s="5"/>
      <c r="N17" s="5"/>
      <c r="O17" s="38"/>
    </row>
    <row r="18" spans="2:15" ht="19" customHeight="1" x14ac:dyDescent="0.35">
      <c r="B18" s="35">
        <v>0.41666666666666669</v>
      </c>
      <c r="C18" s="6">
        <v>0</v>
      </c>
      <c r="D18" s="36">
        <f t="shared" si="0"/>
        <v>0</v>
      </c>
      <c r="E18" s="36">
        <f t="shared" si="1"/>
        <v>0</v>
      </c>
      <c r="F18" s="12"/>
      <c r="G18" s="155"/>
      <c r="H18" s="156"/>
      <c r="I18" s="5"/>
      <c r="J18" s="33"/>
      <c r="K18" s="5"/>
      <c r="L18" s="5"/>
      <c r="M18" s="5"/>
      <c r="N18" s="5"/>
      <c r="O18" s="38"/>
    </row>
    <row r="19" spans="2:15" ht="19" customHeight="1" x14ac:dyDescent="0.35">
      <c r="B19" s="35">
        <v>0.45833333333333331</v>
      </c>
      <c r="C19" s="6">
        <v>0</v>
      </c>
      <c r="D19" s="36">
        <f t="shared" si="0"/>
        <v>0</v>
      </c>
      <c r="E19" s="36">
        <f t="shared" si="1"/>
        <v>0</v>
      </c>
      <c r="F19" s="12"/>
      <c r="G19" s="155"/>
      <c r="H19" s="156"/>
      <c r="I19" s="5"/>
      <c r="J19" s="33"/>
      <c r="K19" s="5"/>
      <c r="L19" s="5"/>
      <c r="M19" s="5"/>
      <c r="N19" s="5"/>
      <c r="O19" s="38"/>
    </row>
    <row r="20" spans="2:15" ht="19" customHeight="1" x14ac:dyDescent="0.35">
      <c r="B20" s="35">
        <v>0.5</v>
      </c>
      <c r="C20" s="6">
        <v>0</v>
      </c>
      <c r="D20" s="36">
        <f t="shared" si="0"/>
        <v>0</v>
      </c>
      <c r="E20" s="36">
        <f t="shared" si="1"/>
        <v>0</v>
      </c>
      <c r="F20" s="12"/>
      <c r="G20" s="155"/>
      <c r="H20" s="156"/>
      <c r="I20" s="5"/>
      <c r="J20" s="33"/>
      <c r="K20" s="5"/>
      <c r="L20" s="5"/>
      <c r="M20" s="5"/>
      <c r="N20" s="5"/>
      <c r="O20" s="38"/>
    </row>
    <row r="21" spans="2:15" ht="19" customHeight="1" x14ac:dyDescent="0.35">
      <c r="B21" s="50">
        <v>0.54166666666666663</v>
      </c>
      <c r="C21" s="98">
        <v>1462383</v>
      </c>
      <c r="D21" s="51">
        <f>+C21-C16</f>
        <v>604</v>
      </c>
      <c r="E21" s="135">
        <f>+D21*1000/5/3600</f>
        <v>33.555555555555557</v>
      </c>
      <c r="F21" s="52"/>
      <c r="G21" s="168"/>
      <c r="H21" s="169"/>
      <c r="I21" s="9"/>
      <c r="J21" s="39"/>
      <c r="K21" s="9"/>
      <c r="L21" s="9"/>
      <c r="M21" s="9"/>
      <c r="N21" s="9"/>
      <c r="O21" s="38"/>
    </row>
    <row r="22" spans="2:15" ht="19" customHeight="1" x14ac:dyDescent="0.35">
      <c r="B22" s="35">
        <v>0.58333333333333337</v>
      </c>
      <c r="C22" s="6">
        <v>0</v>
      </c>
      <c r="D22" s="36">
        <v>0</v>
      </c>
      <c r="E22" s="36">
        <v>0</v>
      </c>
      <c r="F22" s="13"/>
      <c r="G22" s="155"/>
      <c r="H22" s="156"/>
      <c r="I22" s="9"/>
      <c r="J22" s="39"/>
      <c r="K22" s="9"/>
      <c r="L22" s="9"/>
      <c r="M22" s="9"/>
      <c r="N22" s="5"/>
      <c r="O22" s="41"/>
    </row>
    <row r="23" spans="2:15" ht="19" customHeight="1" x14ac:dyDescent="0.35">
      <c r="B23" s="35">
        <v>0.625</v>
      </c>
      <c r="C23" s="6">
        <v>0</v>
      </c>
      <c r="D23" s="36">
        <f t="shared" si="0"/>
        <v>0</v>
      </c>
      <c r="E23" s="36">
        <f t="shared" si="1"/>
        <v>0</v>
      </c>
      <c r="F23" s="13"/>
      <c r="G23" s="155"/>
      <c r="H23" s="156"/>
      <c r="I23" s="9"/>
      <c r="J23" s="39"/>
      <c r="K23" s="9"/>
      <c r="L23" s="9"/>
      <c r="M23" s="9"/>
      <c r="N23" s="5"/>
      <c r="O23" s="41"/>
    </row>
    <row r="24" spans="2:15" ht="19" customHeight="1" x14ac:dyDescent="0.35">
      <c r="B24" s="35">
        <v>0.66666666666666663</v>
      </c>
      <c r="C24" s="6">
        <v>0</v>
      </c>
      <c r="D24" s="36">
        <f t="shared" si="0"/>
        <v>0</v>
      </c>
      <c r="E24" s="36">
        <f t="shared" si="1"/>
        <v>0</v>
      </c>
      <c r="F24" s="13"/>
      <c r="G24" s="155"/>
      <c r="H24" s="156"/>
      <c r="I24" s="9"/>
      <c r="J24" s="39"/>
      <c r="K24" s="9"/>
      <c r="L24" s="9"/>
      <c r="M24" s="9"/>
      <c r="N24" s="5"/>
      <c r="O24" s="41"/>
    </row>
    <row r="25" spans="2:15" ht="19" customHeight="1" x14ac:dyDescent="0.35">
      <c r="B25" s="35">
        <v>0.70833333333333337</v>
      </c>
      <c r="C25" s="6">
        <v>0</v>
      </c>
      <c r="D25" s="36">
        <f t="shared" si="0"/>
        <v>0</v>
      </c>
      <c r="E25" s="36">
        <f t="shared" si="1"/>
        <v>0</v>
      </c>
      <c r="F25" s="13"/>
      <c r="G25" s="155"/>
      <c r="H25" s="156"/>
      <c r="I25" s="9"/>
      <c r="J25" s="39"/>
      <c r="K25" s="9"/>
      <c r="L25" s="9"/>
      <c r="M25" s="9"/>
      <c r="N25" s="5"/>
      <c r="O25" s="41"/>
    </row>
    <row r="26" spans="2:15" ht="19" customHeight="1" x14ac:dyDescent="0.35">
      <c r="B26" s="50">
        <v>0.75</v>
      </c>
      <c r="C26" s="98">
        <v>1462974</v>
      </c>
      <c r="D26" s="51">
        <f>+C26-C21</f>
        <v>591</v>
      </c>
      <c r="E26" s="135">
        <f>+D26*1000/5/3600</f>
        <v>32.833333333333336</v>
      </c>
      <c r="F26" s="52"/>
      <c r="G26" s="168"/>
      <c r="H26" s="169"/>
      <c r="I26" s="9"/>
      <c r="J26" s="39"/>
      <c r="K26" s="9"/>
      <c r="L26" s="9"/>
      <c r="M26" s="9"/>
      <c r="N26" s="5"/>
      <c r="O26" s="38"/>
    </row>
    <row r="27" spans="2:15" ht="19" customHeight="1" x14ac:dyDescent="0.35">
      <c r="B27" s="35">
        <v>0.79166666666666663</v>
      </c>
      <c r="C27" s="6">
        <v>0</v>
      </c>
      <c r="D27" s="36">
        <v>0</v>
      </c>
      <c r="E27" s="36">
        <v>0</v>
      </c>
      <c r="F27" s="13"/>
      <c r="G27" s="155"/>
      <c r="H27" s="156"/>
      <c r="I27" s="5"/>
      <c r="J27" s="33"/>
      <c r="K27" s="5"/>
      <c r="L27" s="5"/>
      <c r="M27" s="5"/>
      <c r="N27" s="5"/>
      <c r="O27" s="41"/>
    </row>
    <row r="28" spans="2:15" ht="19" customHeight="1" x14ac:dyDescent="0.35">
      <c r="B28" s="35">
        <v>0.83333333333333337</v>
      </c>
      <c r="C28" s="6">
        <v>0</v>
      </c>
      <c r="D28" s="36">
        <f t="shared" si="0"/>
        <v>0</v>
      </c>
      <c r="E28" s="36">
        <f t="shared" si="1"/>
        <v>0</v>
      </c>
      <c r="F28" s="13"/>
      <c r="G28" s="155"/>
      <c r="H28" s="156"/>
      <c r="I28" s="5"/>
      <c r="J28" s="33"/>
      <c r="K28" s="5"/>
      <c r="L28" s="5"/>
      <c r="M28" s="5"/>
      <c r="N28" s="5"/>
      <c r="O28" s="41"/>
    </row>
    <row r="29" spans="2:15" ht="19" customHeight="1" x14ac:dyDescent="0.35">
      <c r="B29" s="35">
        <v>0.875</v>
      </c>
      <c r="C29" s="6">
        <v>0</v>
      </c>
      <c r="D29" s="36">
        <f t="shared" si="0"/>
        <v>0</v>
      </c>
      <c r="E29" s="36">
        <f t="shared" si="1"/>
        <v>0</v>
      </c>
      <c r="F29" s="13"/>
      <c r="G29" s="155"/>
      <c r="H29" s="156"/>
      <c r="I29" s="5"/>
      <c r="J29" s="33"/>
      <c r="K29" s="5"/>
      <c r="L29" s="5"/>
      <c r="M29" s="5"/>
      <c r="N29" s="5"/>
      <c r="O29" s="41"/>
    </row>
    <row r="30" spans="2:15" ht="19" customHeight="1" x14ac:dyDescent="0.35">
      <c r="B30" s="35">
        <v>0.91666666666666663</v>
      </c>
      <c r="C30" s="6">
        <v>0</v>
      </c>
      <c r="D30" s="36">
        <f t="shared" si="0"/>
        <v>0</v>
      </c>
      <c r="E30" s="36">
        <f t="shared" si="1"/>
        <v>0</v>
      </c>
      <c r="F30" s="13"/>
      <c r="G30" s="155"/>
      <c r="H30" s="156"/>
      <c r="I30" s="5"/>
      <c r="J30" s="33"/>
      <c r="K30" s="5"/>
      <c r="L30" s="5"/>
      <c r="M30" s="5"/>
      <c r="N30" s="5"/>
      <c r="O30" s="41"/>
    </row>
    <row r="31" spans="2:15" ht="19" customHeight="1" x14ac:dyDescent="0.35">
      <c r="B31" s="35">
        <v>0.95833333333333337</v>
      </c>
      <c r="C31" s="6">
        <v>0</v>
      </c>
      <c r="D31" s="36">
        <f t="shared" si="0"/>
        <v>0</v>
      </c>
      <c r="E31" s="36">
        <f t="shared" si="1"/>
        <v>0</v>
      </c>
      <c r="F31" s="13"/>
      <c r="G31" s="155"/>
      <c r="H31" s="156"/>
      <c r="I31" s="5"/>
      <c r="J31" s="33"/>
      <c r="K31" s="5"/>
      <c r="L31" s="5"/>
      <c r="M31" s="5"/>
      <c r="N31" s="5"/>
      <c r="O31" s="41"/>
    </row>
    <row r="32" spans="2:15" ht="19" customHeight="1" thickBot="1" x14ac:dyDescent="0.4">
      <c r="B32" s="42">
        <v>1</v>
      </c>
      <c r="C32" s="7">
        <v>0</v>
      </c>
      <c r="D32" s="43">
        <f t="shared" si="0"/>
        <v>0</v>
      </c>
      <c r="E32" s="43">
        <f t="shared" si="1"/>
        <v>0</v>
      </c>
      <c r="F32" s="14"/>
      <c r="G32" s="157"/>
      <c r="H32" s="158"/>
      <c r="I32" s="5"/>
      <c r="J32" s="33"/>
      <c r="K32" s="5"/>
      <c r="L32" s="5"/>
      <c r="M32" s="5"/>
      <c r="N32" s="5"/>
      <c r="O32" s="41"/>
    </row>
    <row r="33" spans="2:15" ht="19" customHeight="1" x14ac:dyDescent="0.35">
      <c r="B33" s="45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5"/>
      <c r="O33" s="46"/>
    </row>
    <row r="34" spans="2:15" ht="19" customHeight="1" x14ac:dyDescent="0.35">
      <c r="B34" s="45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5"/>
      <c r="O34" s="46"/>
    </row>
    <row r="35" spans="2:15" ht="19" customHeight="1" x14ac:dyDescent="0.35">
      <c r="B35" s="45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5"/>
      <c r="O35" s="46"/>
    </row>
    <row r="36" spans="2:15" ht="19" customHeight="1" x14ac:dyDescent="0.35">
      <c r="B36" s="45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5"/>
      <c r="O36" s="46"/>
    </row>
    <row r="37" spans="2:15" ht="19" customHeight="1" x14ac:dyDescent="0.35">
      <c r="B37" s="45"/>
      <c r="C37" s="46"/>
      <c r="D37" s="46"/>
      <c r="E37" s="46"/>
      <c r="F37" s="46"/>
      <c r="G37" s="46"/>
      <c r="H37" s="46" t="s">
        <v>9</v>
      </c>
      <c r="I37" s="46"/>
      <c r="J37" s="46"/>
      <c r="K37" s="46"/>
      <c r="L37" s="46"/>
      <c r="M37" s="46"/>
      <c r="N37" s="5"/>
      <c r="O37" s="46"/>
    </row>
    <row r="38" spans="2:15" ht="19" customHeight="1" x14ac:dyDescent="0.35">
      <c r="B38" s="45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5"/>
      <c r="O38" s="47"/>
    </row>
    <row r="39" spans="2:15" ht="19" customHeight="1" x14ac:dyDescent="0.35">
      <c r="B39" s="45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5"/>
      <c r="O39" s="48"/>
    </row>
    <row r="40" spans="2:15" ht="19" customHeight="1" x14ac:dyDescent="0.35">
      <c r="B40" s="45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5"/>
      <c r="O40" s="48"/>
    </row>
    <row r="41" spans="2:15" ht="19" customHeight="1" x14ac:dyDescent="0.35">
      <c r="B41" s="45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5"/>
      <c r="O41" s="47"/>
    </row>
    <row r="42" spans="2:15" ht="19" customHeight="1" x14ac:dyDescent="0.35">
      <c r="B42" s="45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5"/>
      <c r="O42" s="47"/>
    </row>
    <row r="43" spans="2:15" ht="19" customHeight="1" x14ac:dyDescent="0.35">
      <c r="B43" s="45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5"/>
      <c r="O43" s="47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22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0"/>
  <dimension ref="B1:R43"/>
  <sheetViews>
    <sheetView showGridLines="0" showWhiteSpace="0" topLeftCell="A13" zoomScale="85" zoomScaleNormal="85" zoomScalePageLayoutView="70" workbookViewId="0">
      <selection activeCell="E19" sqref="E19"/>
    </sheetView>
  </sheetViews>
  <sheetFormatPr baseColWidth="10" defaultColWidth="11.453125" defaultRowHeight="14.5" x14ac:dyDescent="0.35"/>
  <cols>
    <col min="1" max="1" width="1.26953125" style="1" customWidth="1"/>
    <col min="2" max="2" width="25.81640625" style="1" bestFit="1" customWidth="1"/>
    <col min="3" max="5" width="18.7265625" style="1" customWidth="1"/>
    <col min="6" max="6" width="93.54296875" style="1" customWidth="1"/>
    <col min="7" max="7" width="10.7265625" style="1" customWidth="1"/>
    <col min="8" max="8" width="14.453125" style="1" customWidth="1"/>
    <col min="9" max="9" width="10.7265625" style="1" customWidth="1"/>
    <col min="10" max="10" width="2.7265625" style="1" customWidth="1"/>
    <col min="11" max="11" width="10.7265625" style="1" customWidth="1"/>
    <col min="12" max="12" width="14.54296875" style="1" customWidth="1"/>
    <col min="13" max="13" width="10.7265625" style="1" customWidth="1"/>
    <col min="14" max="14" width="18" style="1" customWidth="1"/>
    <col min="15" max="15" width="68.7265625" style="1" customWidth="1"/>
    <col min="16" max="16384" width="11.453125" style="1"/>
  </cols>
  <sheetData>
    <row r="1" spans="2:18" ht="15" customHeight="1" thickBot="1" x14ac:dyDescent="0.4">
      <c r="C1" s="1" t="s">
        <v>0</v>
      </c>
    </row>
    <row r="2" spans="2:18" ht="18.75" customHeight="1" x14ac:dyDescent="0.35">
      <c r="B2" s="174"/>
      <c r="C2" s="175"/>
      <c r="D2" s="159" t="s">
        <v>4</v>
      </c>
      <c r="E2" s="160"/>
      <c r="F2" s="160"/>
      <c r="G2" s="160"/>
      <c r="H2" s="161"/>
      <c r="I2" s="16"/>
      <c r="J2" s="17"/>
      <c r="K2" s="17"/>
      <c r="L2" s="17"/>
      <c r="M2" s="17"/>
      <c r="N2" s="17"/>
      <c r="O2" s="17"/>
      <c r="P2" s="2"/>
    </row>
    <row r="3" spans="2:18" ht="18.75" customHeight="1" thickBot="1" x14ac:dyDescent="0.4">
      <c r="B3" s="176"/>
      <c r="C3" s="177"/>
      <c r="D3" s="162"/>
      <c r="E3" s="163"/>
      <c r="F3" s="163"/>
      <c r="G3" s="163"/>
      <c r="H3" s="164"/>
      <c r="I3" s="16"/>
      <c r="J3" s="17"/>
      <c r="K3" s="17"/>
      <c r="L3" s="17"/>
      <c r="M3" s="17"/>
      <c r="N3" s="17"/>
      <c r="O3" s="17"/>
      <c r="P3" s="2"/>
    </row>
    <row r="4" spans="2:18" ht="6.75" customHeight="1" thickBot="1" x14ac:dyDescent="0.4"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2"/>
    </row>
    <row r="5" spans="2:18" ht="22.5" customHeight="1" thickBot="1" x14ac:dyDescent="0.4">
      <c r="B5" s="19" t="s">
        <v>1</v>
      </c>
      <c r="C5" s="20" t="s">
        <v>8</v>
      </c>
      <c r="D5" s="165" t="s">
        <v>6</v>
      </c>
      <c r="E5" s="166"/>
      <c r="F5" s="166"/>
      <c r="G5" s="166"/>
      <c r="H5" s="167"/>
      <c r="I5" s="21"/>
      <c r="J5" s="21"/>
      <c r="K5" s="21"/>
      <c r="L5" s="21"/>
      <c r="M5" s="21"/>
      <c r="N5" s="18"/>
      <c r="O5" s="18"/>
      <c r="P5" s="2"/>
    </row>
    <row r="6" spans="2:18" ht="6" customHeight="1" thickBot="1" x14ac:dyDescent="0.4">
      <c r="B6" s="18"/>
      <c r="C6" s="22"/>
      <c r="D6" s="23"/>
      <c r="E6" s="23"/>
      <c r="F6" s="23"/>
      <c r="G6" s="23"/>
      <c r="H6" s="23"/>
      <c r="I6" s="23"/>
      <c r="J6" s="23"/>
      <c r="K6" s="23"/>
      <c r="L6" s="21"/>
      <c r="M6" s="21"/>
      <c r="N6" s="18"/>
      <c r="O6" s="18"/>
      <c r="P6" s="2"/>
    </row>
    <row r="7" spans="2:18" ht="15" customHeight="1" thickBot="1" x14ac:dyDescent="0.4">
      <c r="B7" s="24">
        <f>+'Día 9'!B7+1</f>
        <v>44691</v>
      </c>
      <c r="C7" s="25" t="s">
        <v>10</v>
      </c>
      <c r="D7" s="26" t="s">
        <v>3</v>
      </c>
      <c r="E7" s="27" t="s">
        <v>11</v>
      </c>
      <c r="F7" s="28" t="s">
        <v>5</v>
      </c>
      <c r="G7" s="170" t="s">
        <v>2</v>
      </c>
      <c r="H7" s="171"/>
      <c r="I7" s="29"/>
      <c r="J7" s="29"/>
      <c r="K7" s="5"/>
      <c r="L7" s="29"/>
      <c r="M7" s="29"/>
      <c r="N7" s="29"/>
      <c r="O7" s="30"/>
      <c r="P7" s="3"/>
    </row>
    <row r="8" spans="2:18" ht="15" customHeight="1" x14ac:dyDescent="0.35">
      <c r="B8" s="31" t="s">
        <v>7</v>
      </c>
      <c r="C8" s="54">
        <f>+'Día 9'!C26</f>
        <v>1462974</v>
      </c>
      <c r="D8" s="32" t="s">
        <v>0</v>
      </c>
      <c r="E8" s="32"/>
      <c r="F8" s="10" t="s">
        <v>0</v>
      </c>
      <c r="G8" s="172"/>
      <c r="H8" s="173"/>
      <c r="I8" s="33"/>
      <c r="J8" s="33"/>
      <c r="K8" s="5"/>
      <c r="L8" s="5"/>
      <c r="M8" s="5"/>
      <c r="N8" s="8"/>
      <c r="O8" s="34"/>
    </row>
    <row r="9" spans="2:18" ht="19" customHeight="1" x14ac:dyDescent="0.35">
      <c r="B9" s="35">
        <v>4.1666666666666664E-2</v>
      </c>
      <c r="C9" s="6">
        <v>0</v>
      </c>
      <c r="D9" s="36" t="s">
        <v>0</v>
      </c>
      <c r="E9" s="36" t="s">
        <v>0</v>
      </c>
      <c r="F9" s="11" t="s">
        <v>0</v>
      </c>
      <c r="G9" s="155"/>
      <c r="H9" s="156"/>
      <c r="I9" s="5"/>
      <c r="J9" s="33"/>
      <c r="K9" s="5"/>
      <c r="L9" s="5"/>
      <c r="M9" s="5"/>
      <c r="N9" s="5"/>
      <c r="O9" s="37"/>
      <c r="P9" s="4" t="s">
        <v>0</v>
      </c>
    </row>
    <row r="10" spans="2:18" ht="19" customHeight="1" x14ac:dyDescent="0.35">
      <c r="B10" s="35">
        <v>8.3333333333333329E-2</v>
      </c>
      <c r="C10" s="6">
        <v>0</v>
      </c>
      <c r="D10" s="36">
        <f>+C10-C9</f>
        <v>0</v>
      </c>
      <c r="E10" s="36">
        <f>+D10*0.277777777777778</f>
        <v>0</v>
      </c>
      <c r="F10" s="12"/>
      <c r="G10" s="155"/>
      <c r="H10" s="156"/>
      <c r="I10" s="5"/>
      <c r="J10" s="33"/>
      <c r="K10" s="5"/>
      <c r="L10" s="5"/>
      <c r="M10" s="5"/>
      <c r="N10" s="5"/>
      <c r="O10" s="38"/>
    </row>
    <row r="11" spans="2:18" ht="19" customHeight="1" x14ac:dyDescent="0.35">
      <c r="B11" s="35">
        <v>0.125</v>
      </c>
      <c r="C11" s="6">
        <v>0</v>
      </c>
      <c r="D11" s="36">
        <f t="shared" ref="D11:D32" si="0">+C11-C10</f>
        <v>0</v>
      </c>
      <c r="E11" s="36">
        <f t="shared" ref="E11:E32" si="1">+D11*1000/3600</f>
        <v>0</v>
      </c>
      <c r="F11" s="12"/>
      <c r="G11" s="155"/>
      <c r="H11" s="156"/>
      <c r="I11" s="5"/>
      <c r="J11" s="33"/>
      <c r="K11" s="5"/>
      <c r="L11" s="5"/>
      <c r="M11" s="5"/>
      <c r="N11" s="5"/>
      <c r="O11" s="38"/>
      <c r="R11" s="1" t="s">
        <v>0</v>
      </c>
    </row>
    <row r="12" spans="2:18" ht="19" customHeight="1" x14ac:dyDescent="0.35">
      <c r="B12" s="35">
        <v>0.16666666666666666</v>
      </c>
      <c r="C12" s="6">
        <v>0</v>
      </c>
      <c r="D12" s="36">
        <f t="shared" si="0"/>
        <v>0</v>
      </c>
      <c r="E12" s="36">
        <f t="shared" si="1"/>
        <v>0</v>
      </c>
      <c r="F12" s="12"/>
      <c r="G12" s="155"/>
      <c r="H12" s="156"/>
      <c r="I12" s="5"/>
      <c r="J12" s="33"/>
      <c r="K12" s="5"/>
      <c r="L12" s="5"/>
      <c r="M12" s="5"/>
      <c r="N12" s="5"/>
      <c r="O12" s="38"/>
    </row>
    <row r="13" spans="2:18" ht="19" customHeight="1" x14ac:dyDescent="0.35">
      <c r="B13" s="35">
        <v>0.20833333333333334</v>
      </c>
      <c r="C13" s="6">
        <v>0</v>
      </c>
      <c r="D13" s="36">
        <f t="shared" si="0"/>
        <v>0</v>
      </c>
      <c r="E13" s="36">
        <f t="shared" si="1"/>
        <v>0</v>
      </c>
      <c r="F13" s="12" t="s">
        <v>0</v>
      </c>
      <c r="G13" s="155"/>
      <c r="H13" s="156"/>
      <c r="I13" s="5"/>
      <c r="J13" s="33"/>
      <c r="K13" s="5"/>
      <c r="L13" s="5"/>
      <c r="M13" s="5"/>
      <c r="N13" s="5"/>
      <c r="O13" s="38"/>
    </row>
    <row r="14" spans="2:18" ht="19" customHeight="1" x14ac:dyDescent="0.35">
      <c r="B14" s="35">
        <v>0.25</v>
      </c>
      <c r="C14" s="6">
        <v>0</v>
      </c>
      <c r="D14" s="36">
        <f t="shared" si="0"/>
        <v>0</v>
      </c>
      <c r="E14" s="36">
        <f t="shared" si="1"/>
        <v>0</v>
      </c>
      <c r="F14" s="12" t="s">
        <v>0</v>
      </c>
      <c r="G14" s="155"/>
      <c r="H14" s="156"/>
      <c r="I14" s="5"/>
      <c r="J14" s="33"/>
      <c r="K14" s="5"/>
      <c r="L14" s="5"/>
      <c r="M14" s="5"/>
      <c r="N14" s="5"/>
      <c r="O14" s="38"/>
    </row>
    <row r="15" spans="2:18" ht="19" customHeight="1" x14ac:dyDescent="0.35">
      <c r="B15" s="35">
        <v>0.29166666666666669</v>
      </c>
      <c r="C15" s="6">
        <v>0</v>
      </c>
      <c r="D15" s="36">
        <f t="shared" si="0"/>
        <v>0</v>
      </c>
      <c r="E15" s="36">
        <f t="shared" si="1"/>
        <v>0</v>
      </c>
      <c r="F15" s="12"/>
      <c r="G15" s="155"/>
      <c r="H15" s="156"/>
      <c r="I15" s="5"/>
      <c r="J15" s="33"/>
      <c r="K15" s="5"/>
      <c r="L15" s="5"/>
      <c r="M15" s="5"/>
      <c r="N15" s="5"/>
      <c r="O15" s="38"/>
    </row>
    <row r="16" spans="2:18" ht="19" customHeight="1" x14ac:dyDescent="0.35">
      <c r="B16" s="93">
        <v>0.33333333333333298</v>
      </c>
      <c r="C16" s="98">
        <v>1464686</v>
      </c>
      <c r="D16" s="51">
        <f>+C16-C8</f>
        <v>1712</v>
      </c>
      <c r="E16" s="135">
        <f>+D16*1000/14/3600</f>
        <v>33.968253968253968</v>
      </c>
      <c r="F16" s="52"/>
      <c r="G16" s="168"/>
      <c r="H16" s="169"/>
      <c r="I16" s="9"/>
      <c r="J16" s="39"/>
      <c r="K16" s="9"/>
      <c r="L16" s="9"/>
      <c r="M16" s="9"/>
      <c r="N16" s="5"/>
      <c r="O16" s="38"/>
    </row>
    <row r="17" spans="2:15" ht="19" customHeight="1" x14ac:dyDescent="0.35">
      <c r="B17" s="35">
        <v>0.375</v>
      </c>
      <c r="C17" s="6">
        <v>0</v>
      </c>
      <c r="D17" s="36">
        <v>0</v>
      </c>
      <c r="E17" s="36">
        <v>0</v>
      </c>
      <c r="F17" s="12"/>
      <c r="G17" s="155"/>
      <c r="H17" s="156"/>
      <c r="I17" s="5"/>
      <c r="J17" s="33"/>
      <c r="K17" s="5"/>
      <c r="L17" s="5"/>
      <c r="M17" s="5"/>
      <c r="N17" s="5"/>
      <c r="O17" s="38"/>
    </row>
    <row r="18" spans="2:15" ht="19" customHeight="1" x14ac:dyDescent="0.35">
      <c r="B18" s="35">
        <v>0.41666666666666669</v>
      </c>
      <c r="C18" s="6">
        <v>0</v>
      </c>
      <c r="D18" s="36">
        <f t="shared" si="0"/>
        <v>0</v>
      </c>
      <c r="E18" s="36">
        <f t="shared" si="1"/>
        <v>0</v>
      </c>
      <c r="F18" s="12"/>
      <c r="G18" s="155"/>
      <c r="H18" s="156"/>
      <c r="I18" s="5"/>
      <c r="J18" s="33"/>
      <c r="K18" s="5"/>
      <c r="L18" s="5"/>
      <c r="M18" s="5"/>
      <c r="N18" s="5"/>
      <c r="O18" s="38"/>
    </row>
    <row r="19" spans="2:15" ht="19" customHeight="1" x14ac:dyDescent="0.35">
      <c r="B19" s="35">
        <v>0.45833333333333331</v>
      </c>
      <c r="C19" s="6">
        <v>0</v>
      </c>
      <c r="D19" s="36">
        <f t="shared" si="0"/>
        <v>0</v>
      </c>
      <c r="E19" s="36">
        <f t="shared" si="1"/>
        <v>0</v>
      </c>
      <c r="F19" s="12"/>
      <c r="G19" s="155"/>
      <c r="H19" s="156"/>
      <c r="I19" s="5"/>
      <c r="J19" s="33"/>
      <c r="K19" s="5"/>
      <c r="L19" s="5"/>
      <c r="M19" s="5"/>
      <c r="N19" s="5"/>
      <c r="O19" s="38"/>
    </row>
    <row r="20" spans="2:15" ht="19" customHeight="1" x14ac:dyDescent="0.35">
      <c r="B20" s="35">
        <v>0.5</v>
      </c>
      <c r="C20" s="6">
        <v>0</v>
      </c>
      <c r="D20" s="36">
        <f t="shared" si="0"/>
        <v>0</v>
      </c>
      <c r="E20" s="36">
        <f t="shared" si="1"/>
        <v>0</v>
      </c>
      <c r="F20" s="12"/>
      <c r="G20" s="155"/>
      <c r="H20" s="156"/>
      <c r="I20" s="5"/>
      <c r="J20" s="33"/>
      <c r="K20" s="5"/>
      <c r="L20" s="5"/>
      <c r="M20" s="5"/>
      <c r="N20" s="5"/>
      <c r="O20" s="38"/>
    </row>
    <row r="21" spans="2:15" ht="19" customHeight="1" x14ac:dyDescent="0.35">
      <c r="B21" s="50">
        <v>0.54166666666666663</v>
      </c>
      <c r="C21" s="98">
        <v>1465327</v>
      </c>
      <c r="D21" s="51">
        <f>+C21-C16</f>
        <v>641</v>
      </c>
      <c r="E21" s="135">
        <f>+D21*1000/5/3600</f>
        <v>35.611111111111114</v>
      </c>
      <c r="F21" s="52"/>
      <c r="G21" s="168"/>
      <c r="H21" s="169"/>
      <c r="I21" s="9"/>
      <c r="J21" s="39"/>
      <c r="K21" s="9"/>
      <c r="L21" s="9"/>
      <c r="M21" s="9"/>
      <c r="N21" s="9"/>
      <c r="O21" s="38"/>
    </row>
    <row r="22" spans="2:15" ht="19" customHeight="1" x14ac:dyDescent="0.35">
      <c r="B22" s="35">
        <v>0.58333333333333337</v>
      </c>
      <c r="C22" s="6">
        <v>0</v>
      </c>
      <c r="D22" s="36">
        <v>0</v>
      </c>
      <c r="E22" s="36">
        <v>0</v>
      </c>
      <c r="F22" s="13"/>
      <c r="G22" s="155"/>
      <c r="H22" s="156"/>
      <c r="I22" s="9"/>
      <c r="J22" s="39"/>
      <c r="K22" s="9"/>
      <c r="L22" s="9"/>
      <c r="M22" s="9"/>
      <c r="N22" s="5"/>
      <c r="O22" s="41"/>
    </row>
    <row r="23" spans="2:15" ht="19" customHeight="1" x14ac:dyDescent="0.35">
      <c r="B23" s="35">
        <v>0.625</v>
      </c>
      <c r="C23" s="6">
        <v>0</v>
      </c>
      <c r="D23" s="36">
        <f t="shared" si="0"/>
        <v>0</v>
      </c>
      <c r="E23" s="36">
        <f t="shared" si="1"/>
        <v>0</v>
      </c>
      <c r="F23" s="13"/>
      <c r="G23" s="155"/>
      <c r="H23" s="156"/>
      <c r="I23" s="9"/>
      <c r="J23" s="39"/>
      <c r="K23" s="9"/>
      <c r="L23" s="9"/>
      <c r="M23" s="9"/>
      <c r="N23" s="5"/>
      <c r="O23" s="41"/>
    </row>
    <row r="24" spans="2:15" ht="19" customHeight="1" x14ac:dyDescent="0.35">
      <c r="B24" s="35">
        <v>0.66666666666666663</v>
      </c>
      <c r="C24" s="6">
        <v>0</v>
      </c>
      <c r="D24" s="36">
        <f t="shared" si="0"/>
        <v>0</v>
      </c>
      <c r="E24" s="36">
        <f t="shared" si="1"/>
        <v>0</v>
      </c>
      <c r="F24" s="13"/>
      <c r="G24" s="155"/>
      <c r="H24" s="156"/>
      <c r="I24" s="9"/>
      <c r="J24" s="39"/>
      <c r="K24" s="9"/>
      <c r="L24" s="9"/>
      <c r="M24" s="9"/>
      <c r="N24" s="5"/>
      <c r="O24" s="41"/>
    </row>
    <row r="25" spans="2:15" ht="19" customHeight="1" x14ac:dyDescent="0.35">
      <c r="B25" s="35">
        <v>0.70833333333333337</v>
      </c>
      <c r="C25" s="6">
        <v>0</v>
      </c>
      <c r="D25" s="36">
        <f t="shared" si="0"/>
        <v>0</v>
      </c>
      <c r="E25" s="36">
        <f t="shared" si="1"/>
        <v>0</v>
      </c>
      <c r="F25" s="13"/>
      <c r="G25" s="155"/>
      <c r="H25" s="156"/>
      <c r="I25" s="9"/>
      <c r="J25" s="39"/>
      <c r="K25" s="9"/>
      <c r="L25" s="9"/>
      <c r="M25" s="9"/>
      <c r="N25" s="5"/>
      <c r="O25" s="41"/>
    </row>
    <row r="26" spans="2:15" ht="19" customHeight="1" x14ac:dyDescent="0.35">
      <c r="B26" s="50">
        <v>0.75</v>
      </c>
      <c r="C26" s="98">
        <v>1465959</v>
      </c>
      <c r="D26" s="51">
        <f>+C26-C21</f>
        <v>632</v>
      </c>
      <c r="E26" s="135">
        <f>+D26*1000/5/3600</f>
        <v>35.111111111111114</v>
      </c>
      <c r="F26" s="52"/>
      <c r="G26" s="168"/>
      <c r="H26" s="169"/>
      <c r="I26" s="9"/>
      <c r="J26" s="39"/>
      <c r="K26" s="9"/>
      <c r="L26" s="9"/>
      <c r="M26" s="9"/>
      <c r="N26" s="5"/>
      <c r="O26" s="38"/>
    </row>
    <row r="27" spans="2:15" ht="19" customHeight="1" x14ac:dyDescent="0.35">
      <c r="B27" s="35">
        <v>0.79166666666666663</v>
      </c>
      <c r="C27" s="6">
        <v>0</v>
      </c>
      <c r="D27" s="36">
        <v>0</v>
      </c>
      <c r="E27" s="36">
        <v>0</v>
      </c>
      <c r="F27" s="13"/>
      <c r="G27" s="155"/>
      <c r="H27" s="156"/>
      <c r="I27" s="5"/>
      <c r="J27" s="33"/>
      <c r="K27" s="5"/>
      <c r="L27" s="5"/>
      <c r="M27" s="5"/>
      <c r="N27" s="5"/>
      <c r="O27" s="41"/>
    </row>
    <row r="28" spans="2:15" ht="19" customHeight="1" x14ac:dyDescent="0.35">
      <c r="B28" s="35">
        <v>0.83333333333333337</v>
      </c>
      <c r="C28" s="6">
        <v>0</v>
      </c>
      <c r="D28" s="36">
        <f t="shared" si="0"/>
        <v>0</v>
      </c>
      <c r="E28" s="36">
        <f t="shared" si="1"/>
        <v>0</v>
      </c>
      <c r="F28" s="13"/>
      <c r="G28" s="155"/>
      <c r="H28" s="156"/>
      <c r="I28" s="5"/>
      <c r="J28" s="33"/>
      <c r="K28" s="5"/>
      <c r="L28" s="5"/>
      <c r="M28" s="5"/>
      <c r="N28" s="5"/>
      <c r="O28" s="41"/>
    </row>
    <row r="29" spans="2:15" ht="19" customHeight="1" x14ac:dyDescent="0.35">
      <c r="B29" s="35">
        <v>0.875</v>
      </c>
      <c r="C29" s="6">
        <v>0</v>
      </c>
      <c r="D29" s="36">
        <f t="shared" si="0"/>
        <v>0</v>
      </c>
      <c r="E29" s="36">
        <f t="shared" si="1"/>
        <v>0</v>
      </c>
      <c r="F29" s="13"/>
      <c r="G29" s="155"/>
      <c r="H29" s="156"/>
      <c r="I29" s="5"/>
      <c r="J29" s="33"/>
      <c r="K29" s="5"/>
      <c r="L29" s="5"/>
      <c r="M29" s="5"/>
      <c r="N29" s="5"/>
      <c r="O29" s="41"/>
    </row>
    <row r="30" spans="2:15" ht="19" customHeight="1" x14ac:dyDescent="0.35">
      <c r="B30" s="35">
        <v>0.91666666666666663</v>
      </c>
      <c r="C30" s="6">
        <v>0</v>
      </c>
      <c r="D30" s="36">
        <f t="shared" si="0"/>
        <v>0</v>
      </c>
      <c r="E30" s="36">
        <f t="shared" si="1"/>
        <v>0</v>
      </c>
      <c r="F30" s="13"/>
      <c r="G30" s="155"/>
      <c r="H30" s="156"/>
      <c r="I30" s="5"/>
      <c r="J30" s="33"/>
      <c r="K30" s="5"/>
      <c r="L30" s="5"/>
      <c r="M30" s="5"/>
      <c r="N30" s="5"/>
      <c r="O30" s="41"/>
    </row>
    <row r="31" spans="2:15" ht="19" customHeight="1" x14ac:dyDescent="0.35">
      <c r="B31" s="35">
        <v>0.95833333333333337</v>
      </c>
      <c r="C31" s="6">
        <v>0</v>
      </c>
      <c r="D31" s="36">
        <f t="shared" si="0"/>
        <v>0</v>
      </c>
      <c r="E31" s="36">
        <f t="shared" si="1"/>
        <v>0</v>
      </c>
      <c r="F31" s="13"/>
      <c r="G31" s="155"/>
      <c r="H31" s="156"/>
      <c r="I31" s="5"/>
      <c r="J31" s="33"/>
      <c r="K31" s="5"/>
      <c r="L31" s="5"/>
      <c r="M31" s="5"/>
      <c r="N31" s="5"/>
      <c r="O31" s="41"/>
    </row>
    <row r="32" spans="2:15" ht="19" customHeight="1" thickBot="1" x14ac:dyDescent="0.4">
      <c r="B32" s="42">
        <v>1</v>
      </c>
      <c r="C32" s="7">
        <v>0</v>
      </c>
      <c r="D32" s="43">
        <f t="shared" si="0"/>
        <v>0</v>
      </c>
      <c r="E32" s="43">
        <f t="shared" si="1"/>
        <v>0</v>
      </c>
      <c r="F32" s="14"/>
      <c r="G32" s="157"/>
      <c r="H32" s="158"/>
      <c r="I32" s="5"/>
      <c r="J32" s="33"/>
      <c r="K32" s="5"/>
      <c r="L32" s="5"/>
      <c r="M32" s="5"/>
      <c r="N32" s="5"/>
      <c r="O32" s="41"/>
    </row>
    <row r="33" spans="2:15" ht="19" customHeight="1" x14ac:dyDescent="0.35">
      <c r="B33" s="45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5"/>
      <c r="O33" s="46"/>
    </row>
    <row r="34" spans="2:15" ht="19" customHeight="1" x14ac:dyDescent="0.35">
      <c r="B34" s="45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5"/>
      <c r="O34" s="46"/>
    </row>
    <row r="35" spans="2:15" ht="19" customHeight="1" x14ac:dyDescent="0.35">
      <c r="B35" s="45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5"/>
      <c r="O35" s="46"/>
    </row>
    <row r="36" spans="2:15" ht="19" customHeight="1" x14ac:dyDescent="0.35">
      <c r="B36" s="45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5"/>
      <c r="O36" s="46"/>
    </row>
    <row r="37" spans="2:15" ht="19" customHeight="1" x14ac:dyDescent="0.35">
      <c r="B37" s="45"/>
      <c r="C37" s="46"/>
      <c r="D37" s="46"/>
      <c r="E37" s="46"/>
      <c r="F37" s="46"/>
      <c r="G37" s="46"/>
      <c r="H37" s="46" t="s">
        <v>9</v>
      </c>
      <c r="I37" s="46"/>
      <c r="J37" s="46"/>
      <c r="K37" s="46"/>
      <c r="L37" s="46"/>
      <c r="M37" s="46"/>
      <c r="N37" s="5"/>
      <c r="O37" s="46"/>
    </row>
    <row r="38" spans="2:15" ht="19" customHeight="1" x14ac:dyDescent="0.35">
      <c r="B38" s="45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5"/>
      <c r="O38" s="47"/>
    </row>
    <row r="39" spans="2:15" ht="19" customHeight="1" x14ac:dyDescent="0.35">
      <c r="B39" s="45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5"/>
      <c r="O39" s="48"/>
    </row>
    <row r="40" spans="2:15" ht="19" customHeight="1" x14ac:dyDescent="0.35">
      <c r="B40" s="45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5"/>
      <c r="O40" s="48"/>
    </row>
    <row r="41" spans="2:15" ht="19" customHeight="1" x14ac:dyDescent="0.35">
      <c r="B41" s="45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5"/>
      <c r="O41" s="47"/>
    </row>
    <row r="42" spans="2:15" ht="19" customHeight="1" x14ac:dyDescent="0.35">
      <c r="B42" s="45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5"/>
      <c r="O42" s="47"/>
    </row>
    <row r="43" spans="2:15" ht="19" customHeight="1" x14ac:dyDescent="0.35">
      <c r="B43" s="45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5"/>
      <c r="O43" s="47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21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1"/>
  <dimension ref="B1:R43"/>
  <sheetViews>
    <sheetView showGridLines="0" showWhiteSpace="0" topLeftCell="A13" zoomScale="85" zoomScaleNormal="85" zoomScalePageLayoutView="70" workbookViewId="0">
      <selection activeCell="C19" sqref="C19"/>
    </sheetView>
  </sheetViews>
  <sheetFormatPr baseColWidth="10" defaultColWidth="11.453125" defaultRowHeight="14.5" x14ac:dyDescent="0.35"/>
  <cols>
    <col min="1" max="1" width="1.26953125" style="1" customWidth="1"/>
    <col min="2" max="2" width="25.81640625" style="1" bestFit="1" customWidth="1"/>
    <col min="3" max="5" width="18.7265625" style="1" customWidth="1"/>
    <col min="6" max="6" width="93.54296875" style="1" customWidth="1"/>
    <col min="7" max="7" width="10.7265625" style="1" customWidth="1"/>
    <col min="8" max="8" width="14.453125" style="1" customWidth="1"/>
    <col min="9" max="9" width="10.7265625" style="1" customWidth="1"/>
    <col min="10" max="10" width="2.7265625" style="1" customWidth="1"/>
    <col min="11" max="11" width="10.7265625" style="1" customWidth="1"/>
    <col min="12" max="12" width="14.54296875" style="1" customWidth="1"/>
    <col min="13" max="13" width="10.7265625" style="1" customWidth="1"/>
    <col min="14" max="14" width="18" style="1" customWidth="1"/>
    <col min="15" max="15" width="68.7265625" style="1" customWidth="1"/>
    <col min="16" max="16384" width="11.453125" style="1"/>
  </cols>
  <sheetData>
    <row r="1" spans="2:18" ht="15" customHeight="1" thickBot="1" x14ac:dyDescent="0.4">
      <c r="C1" s="1" t="s">
        <v>0</v>
      </c>
    </row>
    <row r="2" spans="2:18" ht="18.75" customHeight="1" x14ac:dyDescent="0.35">
      <c r="B2" s="174"/>
      <c r="C2" s="175"/>
      <c r="D2" s="159" t="s">
        <v>4</v>
      </c>
      <c r="E2" s="160"/>
      <c r="F2" s="160"/>
      <c r="G2" s="160"/>
      <c r="H2" s="161"/>
      <c r="I2" s="16"/>
      <c r="J2" s="17"/>
      <c r="K2" s="17"/>
      <c r="L2" s="17"/>
      <c r="M2" s="17"/>
      <c r="N2" s="17"/>
      <c r="O2" s="17"/>
      <c r="P2" s="2"/>
    </row>
    <row r="3" spans="2:18" ht="18.75" customHeight="1" thickBot="1" x14ac:dyDescent="0.4">
      <c r="B3" s="176"/>
      <c r="C3" s="177"/>
      <c r="D3" s="162"/>
      <c r="E3" s="163"/>
      <c r="F3" s="163"/>
      <c r="G3" s="163"/>
      <c r="H3" s="164"/>
      <c r="I3" s="16"/>
      <c r="J3" s="17"/>
      <c r="K3" s="17"/>
      <c r="L3" s="17"/>
      <c r="M3" s="17"/>
      <c r="N3" s="17"/>
      <c r="O3" s="17"/>
      <c r="P3" s="2"/>
    </row>
    <row r="4" spans="2:18" ht="6.75" customHeight="1" thickBot="1" x14ac:dyDescent="0.4"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2"/>
    </row>
    <row r="5" spans="2:18" ht="22.5" customHeight="1" thickBot="1" x14ac:dyDescent="0.4">
      <c r="B5" s="19" t="s">
        <v>1</v>
      </c>
      <c r="C5" s="20" t="s">
        <v>8</v>
      </c>
      <c r="D5" s="165" t="s">
        <v>6</v>
      </c>
      <c r="E5" s="166"/>
      <c r="F5" s="166"/>
      <c r="G5" s="166"/>
      <c r="H5" s="167"/>
      <c r="I5" s="21"/>
      <c r="J5" s="21"/>
      <c r="K5" s="21"/>
      <c r="L5" s="21"/>
      <c r="M5" s="21"/>
      <c r="N5" s="18"/>
      <c r="O5" s="18"/>
      <c r="P5" s="2"/>
    </row>
    <row r="6" spans="2:18" ht="6" customHeight="1" thickBot="1" x14ac:dyDescent="0.4">
      <c r="B6" s="18"/>
      <c r="C6" s="22"/>
      <c r="D6" s="23"/>
      <c r="E6" s="23"/>
      <c r="F6" s="23"/>
      <c r="G6" s="23"/>
      <c r="H6" s="23"/>
      <c r="I6" s="23"/>
      <c r="J6" s="23"/>
      <c r="K6" s="23"/>
      <c r="L6" s="21"/>
      <c r="M6" s="21"/>
      <c r="N6" s="18"/>
      <c r="O6" s="18"/>
      <c r="P6" s="2"/>
    </row>
    <row r="7" spans="2:18" ht="15" customHeight="1" thickBot="1" x14ac:dyDescent="0.4">
      <c r="B7" s="24">
        <f>+'Día 10'!B7+1</f>
        <v>44692</v>
      </c>
      <c r="C7" s="25" t="s">
        <v>10</v>
      </c>
      <c r="D7" s="26" t="s">
        <v>3</v>
      </c>
      <c r="E7" s="27" t="s">
        <v>11</v>
      </c>
      <c r="F7" s="28" t="s">
        <v>5</v>
      </c>
      <c r="G7" s="170" t="s">
        <v>2</v>
      </c>
      <c r="H7" s="171"/>
      <c r="I7" s="29"/>
      <c r="J7" s="29"/>
      <c r="K7" s="5"/>
      <c r="L7" s="29"/>
      <c r="M7" s="29"/>
      <c r="N7" s="29"/>
      <c r="O7" s="30"/>
      <c r="P7" s="3"/>
    </row>
    <row r="8" spans="2:18" ht="15" customHeight="1" x14ac:dyDescent="0.35">
      <c r="B8" s="31" t="s">
        <v>7</v>
      </c>
      <c r="C8" s="54">
        <f>+'Día 10'!C26</f>
        <v>1465959</v>
      </c>
      <c r="D8" s="32" t="s">
        <v>0</v>
      </c>
      <c r="E8" s="32"/>
      <c r="F8" s="10" t="s">
        <v>0</v>
      </c>
      <c r="G8" s="172"/>
      <c r="H8" s="173"/>
      <c r="I8" s="33"/>
      <c r="J8" s="33"/>
      <c r="K8" s="5"/>
      <c r="L8" s="5"/>
      <c r="M8" s="5"/>
      <c r="N8" s="8"/>
      <c r="O8" s="34"/>
    </row>
    <row r="9" spans="2:18" ht="19" customHeight="1" x14ac:dyDescent="0.35">
      <c r="B9" s="35">
        <v>4.1666666666666664E-2</v>
      </c>
      <c r="C9" s="6">
        <v>0</v>
      </c>
      <c r="D9" s="36" t="s">
        <v>0</v>
      </c>
      <c r="E9" s="36" t="s">
        <v>0</v>
      </c>
      <c r="F9" s="11" t="s">
        <v>0</v>
      </c>
      <c r="G9" s="155"/>
      <c r="H9" s="156"/>
      <c r="I9" s="5"/>
      <c r="J9" s="33"/>
      <c r="K9" s="5"/>
      <c r="L9" s="5"/>
      <c r="M9" s="5"/>
      <c r="N9" s="5"/>
      <c r="O9" s="37"/>
      <c r="P9" s="4" t="s">
        <v>0</v>
      </c>
    </row>
    <row r="10" spans="2:18" ht="19" customHeight="1" x14ac:dyDescent="0.35">
      <c r="B10" s="35">
        <v>8.3333333333333329E-2</v>
      </c>
      <c r="C10" s="6">
        <v>0</v>
      </c>
      <c r="D10" s="36">
        <f>+C10-C9</f>
        <v>0</v>
      </c>
      <c r="E10" s="36">
        <f>+D10*0.277777777777778</f>
        <v>0</v>
      </c>
      <c r="F10" s="12"/>
      <c r="G10" s="155"/>
      <c r="H10" s="156"/>
      <c r="I10" s="5"/>
      <c r="J10" s="33"/>
      <c r="K10" s="5"/>
      <c r="L10" s="5"/>
      <c r="M10" s="5"/>
      <c r="N10" s="5"/>
      <c r="O10" s="38"/>
    </row>
    <row r="11" spans="2:18" ht="19" customHeight="1" x14ac:dyDescent="0.35">
      <c r="B11" s="35">
        <v>0.125</v>
      </c>
      <c r="C11" s="6">
        <v>0</v>
      </c>
      <c r="D11" s="36">
        <f t="shared" ref="D11:D32" si="0">+C11-C10</f>
        <v>0</v>
      </c>
      <c r="E11" s="36">
        <f t="shared" ref="E11:E32" si="1">+D11*1000/3600</f>
        <v>0</v>
      </c>
      <c r="F11" s="12"/>
      <c r="G11" s="155"/>
      <c r="H11" s="156"/>
      <c r="I11" s="5"/>
      <c r="J11" s="33"/>
      <c r="K11" s="5"/>
      <c r="L11" s="5"/>
      <c r="M11" s="5"/>
      <c r="N11" s="5"/>
      <c r="O11" s="38"/>
      <c r="R11" s="1" t="s">
        <v>0</v>
      </c>
    </row>
    <row r="12" spans="2:18" ht="19" customHeight="1" x14ac:dyDescent="0.35">
      <c r="B12" s="35">
        <v>0.16666666666666666</v>
      </c>
      <c r="C12" s="6">
        <v>0</v>
      </c>
      <c r="D12" s="36">
        <f t="shared" si="0"/>
        <v>0</v>
      </c>
      <c r="E12" s="36">
        <f t="shared" si="1"/>
        <v>0</v>
      </c>
      <c r="F12" s="12"/>
      <c r="G12" s="155"/>
      <c r="H12" s="156"/>
      <c r="I12" s="5"/>
      <c r="J12" s="33"/>
      <c r="K12" s="5"/>
      <c r="L12" s="5"/>
      <c r="M12" s="5"/>
      <c r="N12" s="5"/>
      <c r="O12" s="38"/>
    </row>
    <row r="13" spans="2:18" ht="19" customHeight="1" x14ac:dyDescent="0.35">
      <c r="B13" s="35">
        <v>0.20833333333333334</v>
      </c>
      <c r="C13" s="6">
        <v>0</v>
      </c>
      <c r="D13" s="36">
        <f t="shared" si="0"/>
        <v>0</v>
      </c>
      <c r="E13" s="36">
        <f t="shared" si="1"/>
        <v>0</v>
      </c>
      <c r="F13" s="12" t="s">
        <v>0</v>
      </c>
      <c r="G13" s="155"/>
      <c r="H13" s="156"/>
      <c r="I13" s="5"/>
      <c r="J13" s="33"/>
      <c r="K13" s="5"/>
      <c r="L13" s="5"/>
      <c r="M13" s="5"/>
      <c r="N13" s="5"/>
      <c r="O13" s="38"/>
    </row>
    <row r="14" spans="2:18" ht="19" customHeight="1" x14ac:dyDescent="0.35">
      <c r="B14" s="35">
        <v>0.25</v>
      </c>
      <c r="C14" s="6">
        <v>0</v>
      </c>
      <c r="D14" s="36">
        <f t="shared" si="0"/>
        <v>0</v>
      </c>
      <c r="E14" s="36">
        <f t="shared" si="1"/>
        <v>0</v>
      </c>
      <c r="F14" s="12" t="s">
        <v>0</v>
      </c>
      <c r="G14" s="155"/>
      <c r="H14" s="156"/>
      <c r="I14" s="5"/>
      <c r="J14" s="33"/>
      <c r="K14" s="5"/>
      <c r="L14" s="5"/>
      <c r="M14" s="5"/>
      <c r="N14" s="5"/>
      <c r="O14" s="38"/>
    </row>
    <row r="15" spans="2:18" ht="19" customHeight="1" x14ac:dyDescent="0.35">
      <c r="B15" s="35">
        <v>0.29166666666666669</v>
      </c>
      <c r="C15" s="6">
        <v>0</v>
      </c>
      <c r="D15" s="36">
        <f t="shared" si="0"/>
        <v>0</v>
      </c>
      <c r="E15" s="36">
        <f t="shared" si="1"/>
        <v>0</v>
      </c>
      <c r="F15" s="12"/>
      <c r="G15" s="155"/>
      <c r="H15" s="156"/>
      <c r="I15" s="5"/>
      <c r="J15" s="33"/>
      <c r="K15" s="5"/>
      <c r="L15" s="5"/>
      <c r="M15" s="5"/>
      <c r="N15" s="5"/>
      <c r="O15" s="38"/>
    </row>
    <row r="16" spans="2:18" ht="19" customHeight="1" x14ac:dyDescent="0.35">
      <c r="B16" s="50">
        <v>0.33333333333333331</v>
      </c>
      <c r="C16" s="98">
        <v>1467804</v>
      </c>
      <c r="D16" s="51">
        <f>+C16-C8</f>
        <v>1845</v>
      </c>
      <c r="E16" s="51">
        <f>+D16*1000/14/3600</f>
        <v>36.607142857142861</v>
      </c>
      <c r="F16" s="52"/>
      <c r="G16" s="168"/>
      <c r="H16" s="169"/>
      <c r="I16" s="9"/>
      <c r="J16" s="39"/>
      <c r="K16" s="9"/>
      <c r="L16" s="9"/>
      <c r="M16" s="9"/>
      <c r="N16" s="5"/>
      <c r="O16" s="38"/>
    </row>
    <row r="17" spans="2:15" ht="19" customHeight="1" x14ac:dyDescent="0.35">
      <c r="B17" s="35">
        <v>0.375</v>
      </c>
      <c r="C17" s="6">
        <v>0</v>
      </c>
      <c r="D17" s="36">
        <v>0</v>
      </c>
      <c r="E17" s="36">
        <v>0</v>
      </c>
      <c r="F17" s="12"/>
      <c r="G17" s="155"/>
      <c r="H17" s="156"/>
      <c r="I17" s="5"/>
      <c r="J17" s="33"/>
      <c r="K17" s="5"/>
      <c r="L17" s="5"/>
      <c r="M17" s="5"/>
      <c r="N17" s="5"/>
      <c r="O17" s="38"/>
    </row>
    <row r="18" spans="2:15" ht="19" customHeight="1" x14ac:dyDescent="0.35">
      <c r="B18" s="35">
        <v>0.41666666666666669</v>
      </c>
      <c r="C18" s="6">
        <v>0</v>
      </c>
      <c r="D18" s="36">
        <f t="shared" si="0"/>
        <v>0</v>
      </c>
      <c r="E18" s="36">
        <f t="shared" si="1"/>
        <v>0</v>
      </c>
      <c r="F18" s="12"/>
      <c r="G18" s="155"/>
      <c r="H18" s="156"/>
      <c r="I18" s="5"/>
      <c r="J18" s="33"/>
      <c r="K18" s="5"/>
      <c r="L18" s="5"/>
      <c r="M18" s="5"/>
      <c r="N18" s="5"/>
      <c r="O18" s="38"/>
    </row>
    <row r="19" spans="2:15" ht="19" customHeight="1" x14ac:dyDescent="0.35">
      <c r="B19" s="35">
        <v>0.45833333333333331</v>
      </c>
      <c r="C19" s="6">
        <v>0</v>
      </c>
      <c r="D19" s="36">
        <f t="shared" si="0"/>
        <v>0</v>
      </c>
      <c r="E19" s="36">
        <f t="shared" si="1"/>
        <v>0</v>
      </c>
      <c r="F19" s="12"/>
      <c r="G19" s="155"/>
      <c r="H19" s="156"/>
      <c r="I19" s="5"/>
      <c r="J19" s="33"/>
      <c r="K19" s="5"/>
      <c r="L19" s="5"/>
      <c r="M19" s="5"/>
      <c r="N19" s="5"/>
      <c r="O19" s="38"/>
    </row>
    <row r="20" spans="2:15" ht="19" customHeight="1" x14ac:dyDescent="0.35">
      <c r="B20" s="35">
        <v>0.5</v>
      </c>
      <c r="C20" s="6">
        <v>0</v>
      </c>
      <c r="D20" s="36">
        <f t="shared" si="0"/>
        <v>0</v>
      </c>
      <c r="E20" s="36">
        <f t="shared" si="1"/>
        <v>0</v>
      </c>
      <c r="F20" s="12"/>
      <c r="G20" s="155"/>
      <c r="H20" s="156"/>
      <c r="I20" s="5"/>
      <c r="J20" s="33"/>
      <c r="K20" s="5"/>
      <c r="L20" s="5"/>
      <c r="M20" s="5"/>
      <c r="N20" s="5"/>
      <c r="O20" s="38"/>
    </row>
    <row r="21" spans="2:15" ht="19" customHeight="1" x14ac:dyDescent="0.35">
      <c r="B21" s="50">
        <v>0.54166666666666663</v>
      </c>
      <c r="C21" s="98">
        <v>1468468</v>
      </c>
      <c r="D21" s="51">
        <f>+C21-C16</f>
        <v>664</v>
      </c>
      <c r="E21" s="135">
        <f>+D21*1000/5/3600</f>
        <v>36.888888888888886</v>
      </c>
      <c r="F21" s="52"/>
      <c r="G21" s="168"/>
      <c r="H21" s="169"/>
      <c r="I21" s="9"/>
      <c r="J21" s="39"/>
      <c r="K21" s="9"/>
      <c r="L21" s="9"/>
      <c r="M21" s="9"/>
      <c r="N21" s="9"/>
      <c r="O21" s="38"/>
    </row>
    <row r="22" spans="2:15" ht="19" customHeight="1" x14ac:dyDescent="0.35">
      <c r="B22" s="35">
        <v>0.58333333333333337</v>
      </c>
      <c r="C22" s="6">
        <v>0</v>
      </c>
      <c r="D22" s="36">
        <v>0</v>
      </c>
      <c r="E22" s="36">
        <v>0</v>
      </c>
      <c r="F22" s="13"/>
      <c r="G22" s="155"/>
      <c r="H22" s="156"/>
      <c r="I22" s="9"/>
      <c r="J22" s="39"/>
      <c r="K22" s="9"/>
      <c r="L22" s="9"/>
      <c r="M22" s="9"/>
      <c r="N22" s="5"/>
      <c r="O22" s="41"/>
    </row>
    <row r="23" spans="2:15" ht="19" customHeight="1" x14ac:dyDescent="0.35">
      <c r="B23" s="35">
        <v>0.625</v>
      </c>
      <c r="C23" s="6">
        <v>0</v>
      </c>
      <c r="D23" s="36">
        <f t="shared" si="0"/>
        <v>0</v>
      </c>
      <c r="E23" s="36">
        <f t="shared" si="1"/>
        <v>0</v>
      </c>
      <c r="F23" s="13"/>
      <c r="G23" s="155"/>
      <c r="H23" s="156"/>
      <c r="I23" s="9"/>
      <c r="J23" s="39"/>
      <c r="K23" s="9"/>
      <c r="L23" s="9"/>
      <c r="M23" s="9"/>
      <c r="N23" s="5"/>
      <c r="O23" s="41"/>
    </row>
    <row r="24" spans="2:15" ht="19" customHeight="1" x14ac:dyDescent="0.35">
      <c r="B24" s="35">
        <v>0.66666666666666663</v>
      </c>
      <c r="C24" s="6">
        <v>0</v>
      </c>
      <c r="D24" s="36">
        <f t="shared" si="0"/>
        <v>0</v>
      </c>
      <c r="E24" s="36">
        <f t="shared" si="1"/>
        <v>0</v>
      </c>
      <c r="F24" s="13"/>
      <c r="G24" s="155"/>
      <c r="H24" s="156"/>
      <c r="I24" s="9"/>
      <c r="J24" s="39"/>
      <c r="K24" s="9"/>
      <c r="L24" s="9"/>
      <c r="M24" s="9"/>
      <c r="N24" s="5"/>
      <c r="O24" s="41"/>
    </row>
    <row r="25" spans="2:15" ht="19" customHeight="1" x14ac:dyDescent="0.35">
      <c r="B25" s="35">
        <v>0.70833333333333337</v>
      </c>
      <c r="C25" s="6">
        <v>0</v>
      </c>
      <c r="D25" s="36">
        <f t="shared" si="0"/>
        <v>0</v>
      </c>
      <c r="E25" s="36">
        <f t="shared" si="1"/>
        <v>0</v>
      </c>
      <c r="F25" s="13"/>
      <c r="G25" s="155"/>
      <c r="H25" s="156"/>
      <c r="I25" s="9"/>
      <c r="J25" s="39"/>
      <c r="K25" s="9"/>
      <c r="L25" s="9"/>
      <c r="M25" s="9"/>
      <c r="N25" s="5"/>
      <c r="O25" s="41"/>
    </row>
    <row r="26" spans="2:15" ht="19" customHeight="1" x14ac:dyDescent="0.35">
      <c r="B26" s="50">
        <v>0.75</v>
      </c>
      <c r="C26" s="98">
        <v>1469098</v>
      </c>
      <c r="D26" s="51">
        <f>+C26-C21</f>
        <v>630</v>
      </c>
      <c r="E26" s="135">
        <f>+D26*1000/5/3600</f>
        <v>35</v>
      </c>
      <c r="F26" s="52"/>
      <c r="G26" s="168"/>
      <c r="H26" s="169"/>
      <c r="I26" s="9"/>
      <c r="J26" s="39"/>
      <c r="K26" s="9"/>
      <c r="L26" s="9"/>
      <c r="M26" s="9"/>
      <c r="N26" s="5"/>
      <c r="O26" s="38"/>
    </row>
    <row r="27" spans="2:15" ht="19" customHeight="1" x14ac:dyDescent="0.35">
      <c r="B27" s="35">
        <v>0.79166666666666663</v>
      </c>
      <c r="C27" s="6">
        <v>0</v>
      </c>
      <c r="D27" s="36">
        <v>0</v>
      </c>
      <c r="E27" s="36">
        <v>0</v>
      </c>
      <c r="F27" s="13"/>
      <c r="G27" s="155"/>
      <c r="H27" s="156"/>
      <c r="I27" s="5"/>
      <c r="J27" s="33"/>
      <c r="K27" s="5"/>
      <c r="L27" s="5"/>
      <c r="M27" s="5"/>
      <c r="N27" s="5"/>
      <c r="O27" s="41"/>
    </row>
    <row r="28" spans="2:15" ht="19" customHeight="1" x14ac:dyDescent="0.35">
      <c r="B28" s="35">
        <v>0.83333333333333337</v>
      </c>
      <c r="C28" s="6">
        <v>0</v>
      </c>
      <c r="D28" s="36">
        <f t="shared" si="0"/>
        <v>0</v>
      </c>
      <c r="E28" s="36">
        <f t="shared" si="1"/>
        <v>0</v>
      </c>
      <c r="F28" s="13"/>
      <c r="G28" s="155"/>
      <c r="H28" s="156"/>
      <c r="I28" s="5"/>
      <c r="J28" s="33"/>
      <c r="K28" s="5"/>
      <c r="L28" s="5"/>
      <c r="M28" s="5"/>
      <c r="N28" s="5"/>
      <c r="O28" s="41"/>
    </row>
    <row r="29" spans="2:15" ht="19" customHeight="1" x14ac:dyDescent="0.35">
      <c r="B29" s="35">
        <v>0.875</v>
      </c>
      <c r="C29" s="6">
        <v>0</v>
      </c>
      <c r="D29" s="36">
        <f t="shared" si="0"/>
        <v>0</v>
      </c>
      <c r="E29" s="36">
        <f t="shared" si="1"/>
        <v>0</v>
      </c>
      <c r="F29" s="13"/>
      <c r="G29" s="155"/>
      <c r="H29" s="156"/>
      <c r="I29" s="5"/>
      <c r="J29" s="33"/>
      <c r="K29" s="5"/>
      <c r="L29" s="5"/>
      <c r="M29" s="5"/>
      <c r="N29" s="5"/>
      <c r="O29" s="41"/>
    </row>
    <row r="30" spans="2:15" ht="19" customHeight="1" x14ac:dyDescent="0.35">
      <c r="B30" s="35">
        <v>0.91666666666666663</v>
      </c>
      <c r="C30" s="6">
        <v>0</v>
      </c>
      <c r="D30" s="36">
        <f t="shared" si="0"/>
        <v>0</v>
      </c>
      <c r="E30" s="36">
        <f t="shared" si="1"/>
        <v>0</v>
      </c>
      <c r="F30" s="13"/>
      <c r="G30" s="155"/>
      <c r="H30" s="156"/>
      <c r="I30" s="5"/>
      <c r="J30" s="33"/>
      <c r="K30" s="5"/>
      <c r="L30" s="5"/>
      <c r="M30" s="5"/>
      <c r="N30" s="5"/>
      <c r="O30" s="41"/>
    </row>
    <row r="31" spans="2:15" ht="19" customHeight="1" x14ac:dyDescent="0.35">
      <c r="B31" s="35">
        <v>0.95833333333333337</v>
      </c>
      <c r="C31" s="6">
        <v>0</v>
      </c>
      <c r="D31" s="36">
        <f t="shared" si="0"/>
        <v>0</v>
      </c>
      <c r="E31" s="36">
        <f t="shared" si="1"/>
        <v>0</v>
      </c>
      <c r="F31" s="13"/>
      <c r="G31" s="155"/>
      <c r="H31" s="156"/>
      <c r="I31" s="5"/>
      <c r="J31" s="33"/>
      <c r="K31" s="5"/>
      <c r="L31" s="5"/>
      <c r="M31" s="5"/>
      <c r="N31" s="5"/>
      <c r="O31" s="41"/>
    </row>
    <row r="32" spans="2:15" ht="19" customHeight="1" thickBot="1" x14ac:dyDescent="0.4">
      <c r="B32" s="42">
        <v>1</v>
      </c>
      <c r="C32" s="7">
        <v>0</v>
      </c>
      <c r="D32" s="43">
        <f t="shared" si="0"/>
        <v>0</v>
      </c>
      <c r="E32" s="43">
        <f t="shared" si="1"/>
        <v>0</v>
      </c>
      <c r="F32" s="14"/>
      <c r="G32" s="157"/>
      <c r="H32" s="158"/>
      <c r="I32" s="5"/>
      <c r="J32" s="33"/>
      <c r="K32" s="5"/>
      <c r="L32" s="5"/>
      <c r="M32" s="5"/>
      <c r="N32" s="5"/>
      <c r="O32" s="41"/>
    </row>
    <row r="33" spans="2:15" ht="19" customHeight="1" x14ac:dyDescent="0.35">
      <c r="B33" s="45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5"/>
      <c r="O33" s="46"/>
    </row>
    <row r="34" spans="2:15" ht="19" customHeight="1" x14ac:dyDescent="0.35">
      <c r="B34" s="45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5"/>
      <c r="O34" s="46"/>
    </row>
    <row r="35" spans="2:15" ht="19" customHeight="1" x14ac:dyDescent="0.35">
      <c r="B35" s="45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5"/>
      <c r="O35" s="46"/>
    </row>
    <row r="36" spans="2:15" ht="19" customHeight="1" x14ac:dyDescent="0.35">
      <c r="B36" s="45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5"/>
      <c r="O36" s="46"/>
    </row>
    <row r="37" spans="2:15" ht="19" customHeight="1" x14ac:dyDescent="0.35">
      <c r="B37" s="45"/>
      <c r="C37" s="46"/>
      <c r="D37" s="46"/>
      <c r="E37" s="46"/>
      <c r="F37" s="46"/>
      <c r="G37" s="46"/>
      <c r="H37" s="46" t="s">
        <v>9</v>
      </c>
      <c r="I37" s="46"/>
      <c r="J37" s="46"/>
      <c r="K37" s="46"/>
      <c r="L37" s="46"/>
      <c r="M37" s="46"/>
      <c r="N37" s="5"/>
      <c r="O37" s="46"/>
    </row>
    <row r="38" spans="2:15" ht="19" customHeight="1" x14ac:dyDescent="0.35">
      <c r="B38" s="45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5"/>
      <c r="O38" s="47"/>
    </row>
    <row r="39" spans="2:15" ht="19" customHeight="1" x14ac:dyDescent="0.35">
      <c r="B39" s="45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5"/>
      <c r="O39" s="48"/>
    </row>
    <row r="40" spans="2:15" ht="19" customHeight="1" x14ac:dyDescent="0.35">
      <c r="B40" s="45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5"/>
      <c r="O40" s="48"/>
    </row>
    <row r="41" spans="2:15" ht="19" customHeight="1" x14ac:dyDescent="0.35">
      <c r="B41" s="45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5"/>
      <c r="O41" s="47"/>
    </row>
    <row r="42" spans="2:15" ht="19" customHeight="1" x14ac:dyDescent="0.35">
      <c r="B42" s="45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5"/>
      <c r="O42" s="47"/>
    </row>
    <row r="43" spans="2:15" ht="19" customHeight="1" x14ac:dyDescent="0.35">
      <c r="B43" s="45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5"/>
      <c r="O43" s="47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20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  <legacy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2"/>
  <dimension ref="B1:R43"/>
  <sheetViews>
    <sheetView showGridLines="0" showWhiteSpace="0" topLeftCell="A16" zoomScale="85" zoomScaleNormal="85" zoomScalePageLayoutView="70" workbookViewId="0">
      <selection activeCell="C27" sqref="C27"/>
    </sheetView>
  </sheetViews>
  <sheetFormatPr baseColWidth="10" defaultColWidth="11.453125" defaultRowHeight="14.5" x14ac:dyDescent="0.35"/>
  <cols>
    <col min="1" max="1" width="1.26953125" style="1" customWidth="1"/>
    <col min="2" max="2" width="25.81640625" style="1" bestFit="1" customWidth="1"/>
    <col min="3" max="5" width="18.7265625" style="1" customWidth="1"/>
    <col min="6" max="6" width="93.54296875" style="1" customWidth="1"/>
    <col min="7" max="7" width="10.7265625" style="1" customWidth="1"/>
    <col min="8" max="8" width="14.453125" style="1" customWidth="1"/>
    <col min="9" max="9" width="10.7265625" style="1" customWidth="1"/>
    <col min="10" max="10" width="2.7265625" style="1" customWidth="1"/>
    <col min="11" max="11" width="10.7265625" style="1" customWidth="1"/>
    <col min="12" max="12" width="14.54296875" style="1" customWidth="1"/>
    <col min="13" max="13" width="10.7265625" style="1" customWidth="1"/>
    <col min="14" max="14" width="18" style="1" customWidth="1"/>
    <col min="15" max="15" width="68.7265625" style="1" customWidth="1"/>
    <col min="16" max="16384" width="11.453125" style="1"/>
  </cols>
  <sheetData>
    <row r="1" spans="2:18" ht="15" customHeight="1" thickBot="1" x14ac:dyDescent="0.4">
      <c r="C1" s="1" t="s">
        <v>0</v>
      </c>
    </row>
    <row r="2" spans="2:18" ht="18.75" customHeight="1" x14ac:dyDescent="0.35">
      <c r="B2" s="174"/>
      <c r="C2" s="175"/>
      <c r="D2" s="159" t="s">
        <v>4</v>
      </c>
      <c r="E2" s="160"/>
      <c r="F2" s="160"/>
      <c r="G2" s="160"/>
      <c r="H2" s="161"/>
      <c r="I2" s="16"/>
      <c r="J2" s="17"/>
      <c r="K2" s="17"/>
      <c r="L2" s="17"/>
      <c r="M2" s="17"/>
      <c r="N2" s="17"/>
      <c r="O2" s="17"/>
      <c r="P2" s="2"/>
    </row>
    <row r="3" spans="2:18" ht="18.75" customHeight="1" thickBot="1" x14ac:dyDescent="0.4">
      <c r="B3" s="176"/>
      <c r="C3" s="177"/>
      <c r="D3" s="162"/>
      <c r="E3" s="163"/>
      <c r="F3" s="163"/>
      <c r="G3" s="163"/>
      <c r="H3" s="164"/>
      <c r="I3" s="16"/>
      <c r="J3" s="17"/>
      <c r="K3" s="17"/>
      <c r="L3" s="17"/>
      <c r="M3" s="17"/>
      <c r="N3" s="17"/>
      <c r="O3" s="17"/>
      <c r="P3" s="2"/>
    </row>
    <row r="4" spans="2:18" ht="6.75" customHeight="1" thickBot="1" x14ac:dyDescent="0.4"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2"/>
    </row>
    <row r="5" spans="2:18" ht="22.5" customHeight="1" thickBot="1" x14ac:dyDescent="0.4">
      <c r="B5" s="19" t="s">
        <v>1</v>
      </c>
      <c r="C5" s="20" t="s">
        <v>8</v>
      </c>
      <c r="D5" s="165" t="s">
        <v>6</v>
      </c>
      <c r="E5" s="166"/>
      <c r="F5" s="166"/>
      <c r="G5" s="166"/>
      <c r="H5" s="167"/>
      <c r="I5" s="21"/>
      <c r="J5" s="21"/>
      <c r="K5" s="21"/>
      <c r="L5" s="21"/>
      <c r="M5" s="21"/>
      <c r="N5" s="18"/>
      <c r="O5" s="18"/>
      <c r="P5" s="2"/>
    </row>
    <row r="6" spans="2:18" ht="6" customHeight="1" thickBot="1" x14ac:dyDescent="0.4">
      <c r="B6" s="18"/>
      <c r="C6" s="22"/>
      <c r="D6" s="23"/>
      <c r="E6" s="23"/>
      <c r="F6" s="23"/>
      <c r="G6" s="23"/>
      <c r="H6" s="23"/>
      <c r="I6" s="23"/>
      <c r="J6" s="23"/>
      <c r="K6" s="23"/>
      <c r="L6" s="21"/>
      <c r="M6" s="21"/>
      <c r="N6" s="18"/>
      <c r="O6" s="18"/>
      <c r="P6" s="2"/>
    </row>
    <row r="7" spans="2:18" ht="15" customHeight="1" thickBot="1" x14ac:dyDescent="0.4">
      <c r="B7" s="24">
        <f>+'Día 11'!B7+1</f>
        <v>44693</v>
      </c>
      <c r="C7" s="25" t="s">
        <v>10</v>
      </c>
      <c r="D7" s="26" t="s">
        <v>3</v>
      </c>
      <c r="E7" s="27" t="s">
        <v>11</v>
      </c>
      <c r="F7" s="28" t="s">
        <v>5</v>
      </c>
      <c r="G7" s="170" t="s">
        <v>2</v>
      </c>
      <c r="H7" s="171"/>
      <c r="I7" s="29"/>
      <c r="J7" s="29"/>
      <c r="K7" s="5"/>
      <c r="L7" s="29"/>
      <c r="M7" s="29"/>
      <c r="N7" s="29"/>
      <c r="O7" s="30"/>
      <c r="P7" s="3"/>
    </row>
    <row r="8" spans="2:18" ht="15" customHeight="1" x14ac:dyDescent="0.35">
      <c r="B8" s="31" t="s">
        <v>7</v>
      </c>
      <c r="C8" s="54">
        <f>+'Día 11'!C26</f>
        <v>1469098</v>
      </c>
      <c r="D8" s="32" t="s">
        <v>0</v>
      </c>
      <c r="E8" s="32"/>
      <c r="F8" s="10" t="s">
        <v>0</v>
      </c>
      <c r="G8" s="172"/>
      <c r="H8" s="173"/>
      <c r="I8" s="33"/>
      <c r="J8" s="33"/>
      <c r="K8" s="5"/>
      <c r="L8" s="5"/>
      <c r="M8" s="5"/>
      <c r="N8" s="8"/>
      <c r="O8" s="34"/>
    </row>
    <row r="9" spans="2:18" ht="19" customHeight="1" x14ac:dyDescent="0.35">
      <c r="B9" s="35">
        <v>4.1666666666666664E-2</v>
      </c>
      <c r="C9" s="6">
        <v>0</v>
      </c>
      <c r="D9" s="36" t="s">
        <v>0</v>
      </c>
      <c r="E9" s="36" t="s">
        <v>0</v>
      </c>
      <c r="F9" s="11"/>
      <c r="G9" s="155"/>
      <c r="H9" s="156"/>
      <c r="I9" s="5"/>
      <c r="J9" s="33"/>
      <c r="K9" s="5"/>
      <c r="L9" s="5"/>
      <c r="M9" s="5"/>
      <c r="N9" s="5"/>
      <c r="O9" s="37"/>
      <c r="P9" s="4" t="s">
        <v>0</v>
      </c>
    </row>
    <row r="10" spans="2:18" ht="19" customHeight="1" x14ac:dyDescent="0.35">
      <c r="B10" s="35">
        <v>8.3333333333333329E-2</v>
      </c>
      <c r="C10" s="6">
        <v>0</v>
      </c>
      <c r="D10" s="36">
        <f>+C10-C9</f>
        <v>0</v>
      </c>
      <c r="E10" s="36">
        <f>+D10*0.277777777777778</f>
        <v>0</v>
      </c>
      <c r="F10" s="12"/>
      <c r="G10" s="155"/>
      <c r="H10" s="156"/>
      <c r="I10" s="5"/>
      <c r="J10" s="33"/>
      <c r="K10" s="5"/>
      <c r="L10" s="5"/>
      <c r="M10" s="5"/>
      <c r="N10" s="5"/>
      <c r="O10" s="38"/>
    </row>
    <row r="11" spans="2:18" ht="19" customHeight="1" x14ac:dyDescent="0.35">
      <c r="B11" s="35">
        <v>0.125</v>
      </c>
      <c r="C11" s="6">
        <v>0</v>
      </c>
      <c r="D11" s="36">
        <f t="shared" ref="D11:D32" si="0">+C11-C10</f>
        <v>0</v>
      </c>
      <c r="E11" s="36">
        <f t="shared" ref="E11:E32" si="1">+D11*1000/3600</f>
        <v>0</v>
      </c>
      <c r="F11" s="12"/>
      <c r="G11" s="155"/>
      <c r="H11" s="156"/>
      <c r="I11" s="5"/>
      <c r="J11" s="33"/>
      <c r="K11" s="5"/>
      <c r="L11" s="5"/>
      <c r="M11" s="5"/>
      <c r="N11" s="5"/>
      <c r="O11" s="38"/>
      <c r="R11" s="1" t="s">
        <v>0</v>
      </c>
    </row>
    <row r="12" spans="2:18" ht="19" customHeight="1" x14ac:dyDescent="0.35">
      <c r="B12" s="35">
        <v>0.16666666666666666</v>
      </c>
      <c r="C12" s="6">
        <v>0</v>
      </c>
      <c r="D12" s="36">
        <f t="shared" si="0"/>
        <v>0</v>
      </c>
      <c r="E12" s="36">
        <f t="shared" si="1"/>
        <v>0</v>
      </c>
      <c r="F12" s="12"/>
      <c r="G12" s="155"/>
      <c r="H12" s="156"/>
      <c r="I12" s="5"/>
      <c r="J12" s="33"/>
      <c r="K12" s="5"/>
      <c r="L12" s="5"/>
      <c r="M12" s="5"/>
      <c r="N12" s="5"/>
      <c r="O12" s="38"/>
    </row>
    <row r="13" spans="2:18" ht="19" customHeight="1" x14ac:dyDescent="0.35">
      <c r="B13" s="35">
        <v>0.20833333333333334</v>
      </c>
      <c r="C13" s="6">
        <v>0</v>
      </c>
      <c r="D13" s="36">
        <f t="shared" si="0"/>
        <v>0</v>
      </c>
      <c r="E13" s="36">
        <f t="shared" si="1"/>
        <v>0</v>
      </c>
      <c r="F13" s="12" t="s">
        <v>0</v>
      </c>
      <c r="G13" s="155"/>
      <c r="H13" s="156"/>
      <c r="I13" s="5"/>
      <c r="J13" s="33"/>
      <c r="K13" s="5"/>
      <c r="L13" s="5"/>
      <c r="M13" s="5"/>
      <c r="N13" s="5"/>
      <c r="O13" s="38"/>
    </row>
    <row r="14" spans="2:18" ht="19" customHeight="1" x14ac:dyDescent="0.35">
      <c r="B14" s="35">
        <v>0.25</v>
      </c>
      <c r="C14" s="6">
        <v>0</v>
      </c>
      <c r="D14" s="36">
        <f t="shared" si="0"/>
        <v>0</v>
      </c>
      <c r="E14" s="36">
        <f t="shared" si="1"/>
        <v>0</v>
      </c>
      <c r="F14" s="12" t="s">
        <v>0</v>
      </c>
      <c r="G14" s="155"/>
      <c r="H14" s="156"/>
      <c r="I14" s="5"/>
      <c r="J14" s="33"/>
      <c r="K14" s="5"/>
      <c r="L14" s="5"/>
      <c r="M14" s="5"/>
      <c r="N14" s="5"/>
      <c r="O14" s="38"/>
    </row>
    <row r="15" spans="2:18" ht="19" customHeight="1" x14ac:dyDescent="0.35">
      <c r="B15" s="35">
        <v>0.29166666666666669</v>
      </c>
      <c r="C15" s="6">
        <v>0</v>
      </c>
      <c r="D15" s="36">
        <f t="shared" si="0"/>
        <v>0</v>
      </c>
      <c r="E15" s="36">
        <f t="shared" si="1"/>
        <v>0</v>
      </c>
      <c r="F15" s="12"/>
      <c r="G15" s="155"/>
      <c r="H15" s="156"/>
      <c r="I15" s="5"/>
      <c r="J15" s="33"/>
      <c r="K15" s="5"/>
      <c r="L15" s="5"/>
      <c r="M15" s="5"/>
      <c r="N15" s="5"/>
      <c r="O15" s="38"/>
    </row>
    <row r="16" spans="2:18" ht="19" customHeight="1" x14ac:dyDescent="0.35">
      <c r="B16" s="50">
        <v>0.33333333333333331</v>
      </c>
      <c r="C16" s="98">
        <v>1470888</v>
      </c>
      <c r="D16" s="51">
        <f>+C16-C8</f>
        <v>1790</v>
      </c>
      <c r="E16" s="51">
        <f>+D16*1000/14/3600</f>
        <v>35.515873015873012</v>
      </c>
      <c r="F16" s="52"/>
      <c r="G16" s="168"/>
      <c r="H16" s="169"/>
      <c r="I16" s="9"/>
      <c r="J16" s="39"/>
      <c r="K16" s="9"/>
      <c r="L16" s="9"/>
      <c r="M16" s="9"/>
      <c r="N16" s="5"/>
      <c r="O16" s="38"/>
    </row>
    <row r="17" spans="2:15" ht="19" customHeight="1" x14ac:dyDescent="0.35">
      <c r="B17" s="35">
        <v>0.375</v>
      </c>
      <c r="C17" s="6">
        <v>0</v>
      </c>
      <c r="D17" s="36">
        <v>0</v>
      </c>
      <c r="E17" s="36">
        <v>0</v>
      </c>
      <c r="F17" s="12"/>
      <c r="G17" s="155"/>
      <c r="H17" s="156"/>
      <c r="I17" s="5"/>
      <c r="J17" s="33"/>
      <c r="K17" s="5"/>
      <c r="L17" s="5"/>
      <c r="M17" s="5"/>
      <c r="N17" s="5"/>
      <c r="O17" s="38"/>
    </row>
    <row r="18" spans="2:15" ht="19" customHeight="1" x14ac:dyDescent="0.35">
      <c r="B18" s="35">
        <v>0.41666666666666669</v>
      </c>
      <c r="C18" s="6">
        <v>0</v>
      </c>
      <c r="D18" s="36">
        <f t="shared" si="0"/>
        <v>0</v>
      </c>
      <c r="E18" s="36">
        <f t="shared" si="1"/>
        <v>0</v>
      </c>
      <c r="F18" s="12"/>
      <c r="G18" s="155"/>
      <c r="H18" s="156"/>
      <c r="I18" s="5"/>
      <c r="J18" s="33"/>
      <c r="K18" s="5"/>
      <c r="L18" s="5"/>
      <c r="M18" s="5"/>
      <c r="N18" s="5"/>
      <c r="O18" s="38"/>
    </row>
    <row r="19" spans="2:15" ht="19" customHeight="1" x14ac:dyDescent="0.35">
      <c r="B19" s="35">
        <v>0.45833333333333331</v>
      </c>
      <c r="C19" s="6">
        <v>0</v>
      </c>
      <c r="D19" s="36">
        <f t="shared" si="0"/>
        <v>0</v>
      </c>
      <c r="E19" s="36">
        <f t="shared" si="1"/>
        <v>0</v>
      </c>
      <c r="F19" s="12"/>
      <c r="G19" s="155"/>
      <c r="H19" s="156"/>
      <c r="I19" s="5"/>
      <c r="J19" s="33"/>
      <c r="K19" s="5"/>
      <c r="L19" s="5"/>
      <c r="M19" s="5"/>
      <c r="N19" s="5"/>
      <c r="O19" s="38"/>
    </row>
    <row r="20" spans="2:15" ht="19" customHeight="1" x14ac:dyDescent="0.35">
      <c r="B20" s="35">
        <v>0.5</v>
      </c>
      <c r="C20" s="6">
        <v>0</v>
      </c>
      <c r="D20" s="36">
        <f t="shared" si="0"/>
        <v>0</v>
      </c>
      <c r="E20" s="36">
        <f t="shared" si="1"/>
        <v>0</v>
      </c>
      <c r="F20" s="12"/>
      <c r="G20" s="155"/>
      <c r="H20" s="156"/>
      <c r="I20" s="5"/>
      <c r="J20" s="33"/>
      <c r="K20" s="5"/>
      <c r="L20" s="5"/>
      <c r="M20" s="5"/>
      <c r="N20" s="5"/>
      <c r="O20" s="38"/>
    </row>
    <row r="21" spans="2:15" ht="19" customHeight="1" x14ac:dyDescent="0.35">
      <c r="B21" s="50">
        <v>0.54166666666666663</v>
      </c>
      <c r="C21" s="98">
        <v>1471533</v>
      </c>
      <c r="D21" s="51">
        <f>+C21-C16</f>
        <v>645</v>
      </c>
      <c r="E21" s="51">
        <f>+D21*1000/5/3600</f>
        <v>35.833333333333336</v>
      </c>
      <c r="F21" s="52"/>
      <c r="G21" s="168"/>
      <c r="H21" s="169"/>
      <c r="I21" s="9"/>
      <c r="J21" s="39"/>
      <c r="K21" s="9"/>
      <c r="L21" s="9"/>
      <c r="M21" s="9"/>
      <c r="N21" s="9"/>
      <c r="O21" s="38"/>
    </row>
    <row r="22" spans="2:15" ht="19" customHeight="1" x14ac:dyDescent="0.35">
      <c r="B22" s="35">
        <v>1310101</v>
      </c>
      <c r="C22" s="6">
        <v>0</v>
      </c>
      <c r="D22" s="36">
        <v>0</v>
      </c>
      <c r="E22" s="36">
        <v>0</v>
      </c>
      <c r="F22" s="13"/>
      <c r="G22" s="155"/>
      <c r="H22" s="156"/>
      <c r="I22" s="9"/>
      <c r="J22" s="39"/>
      <c r="K22" s="9"/>
      <c r="L22" s="9"/>
      <c r="M22" s="9"/>
      <c r="N22" s="5"/>
      <c r="O22" s="41"/>
    </row>
    <row r="23" spans="2:15" ht="19" customHeight="1" x14ac:dyDescent="0.35">
      <c r="B23" s="35">
        <v>0.625</v>
      </c>
      <c r="C23" s="6">
        <v>0</v>
      </c>
      <c r="D23" s="36">
        <f t="shared" si="0"/>
        <v>0</v>
      </c>
      <c r="E23" s="36">
        <f t="shared" si="1"/>
        <v>0</v>
      </c>
      <c r="F23" s="13"/>
      <c r="G23" s="155"/>
      <c r="H23" s="156"/>
      <c r="I23" s="9"/>
      <c r="J23" s="39"/>
      <c r="K23" s="9"/>
      <c r="L23" s="9"/>
      <c r="M23" s="9"/>
      <c r="N23" s="5"/>
      <c r="O23" s="41"/>
    </row>
    <row r="24" spans="2:15" ht="19" customHeight="1" x14ac:dyDescent="0.35">
      <c r="B24" s="35">
        <v>0.66666666666666663</v>
      </c>
      <c r="C24" s="6">
        <v>0</v>
      </c>
      <c r="D24" s="36">
        <f t="shared" si="0"/>
        <v>0</v>
      </c>
      <c r="E24" s="36">
        <f t="shared" si="1"/>
        <v>0</v>
      </c>
      <c r="F24" s="13"/>
      <c r="G24" s="155"/>
      <c r="H24" s="156"/>
      <c r="I24" s="9"/>
      <c r="J24" s="39"/>
      <c r="K24" s="9"/>
      <c r="L24" s="9"/>
      <c r="M24" s="9"/>
      <c r="N24" s="5"/>
      <c r="O24" s="41"/>
    </row>
    <row r="25" spans="2:15" ht="19" customHeight="1" x14ac:dyDescent="0.35">
      <c r="B25" s="35">
        <v>0.70833333333333337</v>
      </c>
      <c r="C25" s="6">
        <v>0</v>
      </c>
      <c r="D25" s="36">
        <f t="shared" si="0"/>
        <v>0</v>
      </c>
      <c r="E25" s="36">
        <f t="shared" si="1"/>
        <v>0</v>
      </c>
      <c r="F25" s="13"/>
      <c r="G25" s="155"/>
      <c r="H25" s="156"/>
      <c r="I25" s="9"/>
      <c r="J25" s="39"/>
      <c r="K25" s="9"/>
      <c r="L25" s="9"/>
      <c r="M25" s="9"/>
      <c r="N25" s="5"/>
      <c r="O25" s="41"/>
    </row>
    <row r="26" spans="2:15" ht="19" customHeight="1" x14ac:dyDescent="0.35">
      <c r="B26" s="50">
        <v>0.75</v>
      </c>
      <c r="C26" s="98">
        <v>1472156</v>
      </c>
      <c r="D26" s="51">
        <f>+C26-C21</f>
        <v>623</v>
      </c>
      <c r="E26" s="51">
        <f>+D26*1000/5/3600</f>
        <v>34.611111111111114</v>
      </c>
      <c r="F26" s="52"/>
      <c r="G26" s="168"/>
      <c r="H26" s="169"/>
      <c r="I26" s="9"/>
      <c r="J26" s="39"/>
      <c r="K26" s="9"/>
      <c r="L26" s="9"/>
      <c r="M26" s="9"/>
      <c r="N26" s="5"/>
      <c r="O26" s="38"/>
    </row>
    <row r="27" spans="2:15" ht="19" customHeight="1" x14ac:dyDescent="0.35">
      <c r="B27" s="35">
        <v>0.79166666666666663</v>
      </c>
      <c r="C27" s="6">
        <v>0</v>
      </c>
      <c r="D27" s="36">
        <v>0</v>
      </c>
      <c r="E27" s="36">
        <v>0</v>
      </c>
      <c r="F27" s="13"/>
      <c r="G27" s="155"/>
      <c r="H27" s="156"/>
      <c r="I27" s="5"/>
      <c r="J27" s="33"/>
      <c r="K27" s="5"/>
      <c r="L27" s="5"/>
      <c r="M27" s="5"/>
      <c r="N27" s="5"/>
      <c r="O27" s="41"/>
    </row>
    <row r="28" spans="2:15" ht="19" customHeight="1" x14ac:dyDescent="0.35">
      <c r="B28" s="35">
        <v>0.83333333333333337</v>
      </c>
      <c r="C28" s="6">
        <v>0</v>
      </c>
      <c r="D28" s="36">
        <f t="shared" si="0"/>
        <v>0</v>
      </c>
      <c r="E28" s="36">
        <f t="shared" si="1"/>
        <v>0</v>
      </c>
      <c r="F28" s="13"/>
      <c r="G28" s="155"/>
      <c r="H28" s="156"/>
      <c r="I28" s="5"/>
      <c r="J28" s="33"/>
      <c r="K28" s="5"/>
      <c r="L28" s="5"/>
      <c r="M28" s="5"/>
      <c r="N28" s="5"/>
      <c r="O28" s="41"/>
    </row>
    <row r="29" spans="2:15" ht="19" customHeight="1" x14ac:dyDescent="0.35">
      <c r="B29" s="35">
        <v>0.875</v>
      </c>
      <c r="C29" s="6">
        <v>0</v>
      </c>
      <c r="D29" s="36">
        <f t="shared" si="0"/>
        <v>0</v>
      </c>
      <c r="E29" s="36">
        <f t="shared" si="1"/>
        <v>0</v>
      </c>
      <c r="F29" s="13"/>
      <c r="G29" s="155"/>
      <c r="H29" s="156"/>
      <c r="I29" s="5"/>
      <c r="J29" s="33"/>
      <c r="K29" s="5"/>
      <c r="L29" s="5"/>
      <c r="M29" s="5"/>
      <c r="N29" s="5"/>
      <c r="O29" s="41"/>
    </row>
    <row r="30" spans="2:15" ht="19" customHeight="1" x14ac:dyDescent="0.35">
      <c r="B30" s="35">
        <v>0.91666666666666663</v>
      </c>
      <c r="C30" s="6">
        <v>0</v>
      </c>
      <c r="D30" s="36">
        <f t="shared" si="0"/>
        <v>0</v>
      </c>
      <c r="E30" s="36">
        <f t="shared" si="1"/>
        <v>0</v>
      </c>
      <c r="F30" s="13"/>
      <c r="G30" s="155"/>
      <c r="H30" s="156"/>
      <c r="I30" s="5"/>
      <c r="J30" s="33"/>
      <c r="K30" s="5"/>
      <c r="L30" s="5"/>
      <c r="M30" s="5"/>
      <c r="N30" s="5"/>
      <c r="O30" s="41"/>
    </row>
    <row r="31" spans="2:15" ht="19" customHeight="1" x14ac:dyDescent="0.35">
      <c r="B31" s="35">
        <v>0.95833333333333337</v>
      </c>
      <c r="C31" s="6">
        <v>0</v>
      </c>
      <c r="D31" s="36">
        <f t="shared" si="0"/>
        <v>0</v>
      </c>
      <c r="E31" s="36">
        <f t="shared" si="1"/>
        <v>0</v>
      </c>
      <c r="F31" s="13"/>
      <c r="G31" s="155"/>
      <c r="H31" s="156"/>
      <c r="I31" s="5"/>
      <c r="J31" s="33"/>
      <c r="K31" s="5"/>
      <c r="L31" s="5"/>
      <c r="M31" s="5"/>
      <c r="N31" s="5"/>
      <c r="O31" s="41"/>
    </row>
    <row r="32" spans="2:15" ht="19" customHeight="1" thickBot="1" x14ac:dyDescent="0.4">
      <c r="B32" s="42">
        <v>1</v>
      </c>
      <c r="C32" s="7">
        <v>0</v>
      </c>
      <c r="D32" s="43">
        <f t="shared" si="0"/>
        <v>0</v>
      </c>
      <c r="E32" s="43">
        <f t="shared" si="1"/>
        <v>0</v>
      </c>
      <c r="F32" s="14"/>
      <c r="G32" s="157"/>
      <c r="H32" s="158"/>
      <c r="I32" s="5"/>
      <c r="J32" s="33"/>
      <c r="K32" s="5"/>
      <c r="L32" s="5"/>
      <c r="M32" s="5"/>
      <c r="N32" s="5"/>
      <c r="O32" s="41"/>
    </row>
    <row r="33" spans="2:15" ht="19" customHeight="1" x14ac:dyDescent="0.35">
      <c r="B33" s="45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5"/>
      <c r="O33" s="46"/>
    </row>
    <row r="34" spans="2:15" ht="19" customHeight="1" x14ac:dyDescent="0.35">
      <c r="B34" s="45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5"/>
      <c r="O34" s="46"/>
    </row>
    <row r="35" spans="2:15" ht="19" customHeight="1" x14ac:dyDescent="0.35">
      <c r="B35" s="45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5"/>
      <c r="O35" s="46"/>
    </row>
    <row r="36" spans="2:15" ht="19" customHeight="1" x14ac:dyDescent="0.35">
      <c r="B36" s="45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5"/>
      <c r="O36" s="46"/>
    </row>
    <row r="37" spans="2:15" ht="19" customHeight="1" x14ac:dyDescent="0.35">
      <c r="B37" s="45"/>
      <c r="C37" s="46"/>
      <c r="D37" s="46"/>
      <c r="E37" s="46"/>
      <c r="F37" s="46"/>
      <c r="G37" s="46"/>
      <c r="H37" s="46" t="s">
        <v>9</v>
      </c>
      <c r="I37" s="46"/>
      <c r="J37" s="46"/>
      <c r="K37" s="46"/>
      <c r="L37" s="46"/>
      <c r="M37" s="46"/>
      <c r="N37" s="5"/>
      <c r="O37" s="46"/>
    </row>
    <row r="38" spans="2:15" ht="19" customHeight="1" x14ac:dyDescent="0.35">
      <c r="B38" s="45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5"/>
      <c r="O38" s="47"/>
    </row>
    <row r="39" spans="2:15" ht="19" customHeight="1" x14ac:dyDescent="0.35">
      <c r="B39" s="45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5"/>
      <c r="O39" s="48"/>
    </row>
    <row r="40" spans="2:15" ht="19" customHeight="1" x14ac:dyDescent="0.35">
      <c r="B40" s="45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5"/>
      <c r="O40" s="48"/>
    </row>
    <row r="41" spans="2:15" ht="19" customHeight="1" x14ac:dyDescent="0.35">
      <c r="B41" s="45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5"/>
      <c r="O41" s="47"/>
    </row>
    <row r="42" spans="2:15" ht="19" customHeight="1" x14ac:dyDescent="0.35">
      <c r="B42" s="45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5"/>
      <c r="O42" s="47"/>
    </row>
    <row r="43" spans="2:15" ht="19" customHeight="1" x14ac:dyDescent="0.35">
      <c r="B43" s="45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5"/>
      <c r="O43" s="47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19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  <legacy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3"/>
  <dimension ref="B1:R43"/>
  <sheetViews>
    <sheetView showGridLines="0" showWhiteSpace="0" topLeftCell="A13" zoomScale="85" zoomScaleNormal="85" zoomScalePageLayoutView="70" workbookViewId="0">
      <selection activeCell="D28" sqref="D28"/>
    </sheetView>
  </sheetViews>
  <sheetFormatPr baseColWidth="10" defaultColWidth="11.453125" defaultRowHeight="14.5" x14ac:dyDescent="0.35"/>
  <cols>
    <col min="1" max="1" width="1.26953125" style="1" customWidth="1"/>
    <col min="2" max="2" width="25.81640625" style="1" bestFit="1" customWidth="1"/>
    <col min="3" max="5" width="18.7265625" style="1" customWidth="1"/>
    <col min="6" max="6" width="93.54296875" style="1" customWidth="1"/>
    <col min="7" max="7" width="10.7265625" style="1" customWidth="1"/>
    <col min="8" max="8" width="14.453125" style="1" customWidth="1"/>
    <col min="9" max="9" width="10.7265625" style="1" customWidth="1"/>
    <col min="10" max="10" width="2.7265625" style="1" customWidth="1"/>
    <col min="11" max="11" width="10.7265625" style="1" customWidth="1"/>
    <col min="12" max="12" width="14.54296875" style="1" customWidth="1"/>
    <col min="13" max="13" width="10.7265625" style="1" customWidth="1"/>
    <col min="14" max="14" width="18" style="1" customWidth="1"/>
    <col min="15" max="15" width="68.7265625" style="1" customWidth="1"/>
    <col min="16" max="16384" width="11.453125" style="1"/>
  </cols>
  <sheetData>
    <row r="1" spans="2:18" ht="15" customHeight="1" thickBot="1" x14ac:dyDescent="0.4">
      <c r="C1" s="1" t="s">
        <v>0</v>
      </c>
    </row>
    <row r="2" spans="2:18" ht="18.75" customHeight="1" x14ac:dyDescent="0.35">
      <c r="B2" s="174"/>
      <c r="C2" s="175"/>
      <c r="D2" s="159" t="s">
        <v>4</v>
      </c>
      <c r="E2" s="160"/>
      <c r="F2" s="160"/>
      <c r="G2" s="160"/>
      <c r="H2" s="161"/>
      <c r="I2" s="16"/>
      <c r="J2" s="17"/>
      <c r="K2" s="17"/>
      <c r="L2" s="17"/>
      <c r="M2" s="17"/>
      <c r="N2" s="17"/>
      <c r="O2" s="17"/>
      <c r="P2" s="2"/>
    </row>
    <row r="3" spans="2:18" ht="18.75" customHeight="1" thickBot="1" x14ac:dyDescent="0.4">
      <c r="B3" s="176"/>
      <c r="C3" s="177"/>
      <c r="D3" s="162"/>
      <c r="E3" s="163"/>
      <c r="F3" s="163"/>
      <c r="G3" s="163"/>
      <c r="H3" s="164"/>
      <c r="I3" s="16"/>
      <c r="J3" s="17"/>
      <c r="K3" s="17"/>
      <c r="L3" s="17"/>
      <c r="M3" s="17"/>
      <c r="N3" s="17"/>
      <c r="O3" s="17"/>
      <c r="P3" s="2"/>
    </row>
    <row r="4" spans="2:18" ht="6.75" customHeight="1" thickBot="1" x14ac:dyDescent="0.4"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2"/>
    </row>
    <row r="5" spans="2:18" ht="22.5" customHeight="1" thickBot="1" x14ac:dyDescent="0.4">
      <c r="B5" s="19" t="s">
        <v>1</v>
      </c>
      <c r="C5" s="20" t="s">
        <v>8</v>
      </c>
      <c r="D5" s="165" t="s">
        <v>6</v>
      </c>
      <c r="E5" s="166"/>
      <c r="F5" s="166"/>
      <c r="G5" s="166"/>
      <c r="H5" s="167"/>
      <c r="I5" s="21"/>
      <c r="J5" s="21"/>
      <c r="K5" s="21"/>
      <c r="L5" s="21"/>
      <c r="M5" s="21"/>
      <c r="N5" s="18"/>
      <c r="O5" s="18"/>
      <c r="P5" s="2"/>
    </row>
    <row r="6" spans="2:18" ht="6" customHeight="1" thickBot="1" x14ac:dyDescent="0.4">
      <c r="B6" s="18"/>
      <c r="C6" s="22"/>
      <c r="D6" s="23"/>
      <c r="E6" s="23"/>
      <c r="F6" s="23"/>
      <c r="G6" s="23"/>
      <c r="H6" s="23"/>
      <c r="I6" s="23"/>
      <c r="J6" s="23"/>
      <c r="K6" s="23"/>
      <c r="L6" s="21"/>
      <c r="M6" s="21"/>
      <c r="N6" s="18"/>
      <c r="O6" s="18"/>
      <c r="P6" s="2"/>
    </row>
    <row r="7" spans="2:18" ht="15" customHeight="1" thickBot="1" x14ac:dyDescent="0.4">
      <c r="B7" s="24">
        <f>+'Día 12'!B7+1</f>
        <v>44694</v>
      </c>
      <c r="C7" s="25" t="s">
        <v>10</v>
      </c>
      <c r="D7" s="26" t="s">
        <v>3</v>
      </c>
      <c r="E7" s="27" t="s">
        <v>11</v>
      </c>
      <c r="F7" s="28" t="s">
        <v>5</v>
      </c>
      <c r="G7" s="170" t="s">
        <v>2</v>
      </c>
      <c r="H7" s="171"/>
      <c r="I7" s="29"/>
      <c r="J7" s="29"/>
      <c r="K7" s="5"/>
      <c r="L7" s="29"/>
      <c r="M7" s="29"/>
      <c r="N7" s="29"/>
      <c r="O7" s="30"/>
      <c r="P7" s="3"/>
    </row>
    <row r="8" spans="2:18" ht="15" customHeight="1" x14ac:dyDescent="0.35">
      <c r="B8" s="31" t="s">
        <v>7</v>
      </c>
      <c r="C8" s="54">
        <f>+'Día 12'!C26</f>
        <v>1472156</v>
      </c>
      <c r="D8" s="32" t="s">
        <v>0</v>
      </c>
      <c r="E8" s="32"/>
      <c r="F8" s="10" t="s">
        <v>0</v>
      </c>
      <c r="G8" s="172"/>
      <c r="H8" s="173"/>
      <c r="I8" s="33"/>
      <c r="J8" s="33"/>
      <c r="K8" s="5"/>
      <c r="L8" s="5"/>
      <c r="M8" s="5"/>
      <c r="N8" s="8"/>
      <c r="O8" s="34"/>
    </row>
    <row r="9" spans="2:18" ht="19" customHeight="1" x14ac:dyDescent="0.35">
      <c r="B9" s="35">
        <v>4.1666666666666664E-2</v>
      </c>
      <c r="C9" s="6">
        <v>0</v>
      </c>
      <c r="D9" s="36" t="s">
        <v>0</v>
      </c>
      <c r="E9" s="36" t="s">
        <v>0</v>
      </c>
      <c r="F9" s="11" t="s">
        <v>0</v>
      </c>
      <c r="G9" s="155"/>
      <c r="H9" s="156"/>
      <c r="I9" s="5"/>
      <c r="J9" s="33"/>
      <c r="K9" s="5"/>
      <c r="L9" s="5"/>
      <c r="M9" s="5"/>
      <c r="N9" s="5"/>
      <c r="O9" s="37"/>
      <c r="P9" s="4" t="s">
        <v>0</v>
      </c>
    </row>
    <row r="10" spans="2:18" ht="19" customHeight="1" x14ac:dyDescent="0.35">
      <c r="B10" s="35">
        <v>8.3333333333333329E-2</v>
      </c>
      <c r="C10" s="6">
        <v>0</v>
      </c>
      <c r="D10" s="36">
        <f>+C10-C9</f>
        <v>0</v>
      </c>
      <c r="E10" s="36">
        <f>+D10*0.277777777777778</f>
        <v>0</v>
      </c>
      <c r="F10" s="12"/>
      <c r="G10" s="155"/>
      <c r="H10" s="156"/>
      <c r="I10" s="5"/>
      <c r="J10" s="33"/>
      <c r="K10" s="5"/>
      <c r="L10" s="5"/>
      <c r="M10" s="5"/>
      <c r="N10" s="5"/>
      <c r="O10" s="38"/>
    </row>
    <row r="11" spans="2:18" ht="19" customHeight="1" x14ac:dyDescent="0.35">
      <c r="B11" s="35">
        <v>0.125</v>
      </c>
      <c r="C11" s="6">
        <v>0</v>
      </c>
      <c r="D11" s="36">
        <f t="shared" ref="D11:D32" si="0">+C11-C10</f>
        <v>0</v>
      </c>
      <c r="E11" s="36">
        <f t="shared" ref="E11:E32" si="1">+D11*1000/3600</f>
        <v>0</v>
      </c>
      <c r="F11" s="12"/>
      <c r="G11" s="155"/>
      <c r="H11" s="156"/>
      <c r="I11" s="5"/>
      <c r="J11" s="33"/>
      <c r="K11" s="5"/>
      <c r="L11" s="5"/>
      <c r="M11" s="5"/>
      <c r="N11" s="5"/>
      <c r="O11" s="38"/>
      <c r="R11" s="1" t="s">
        <v>0</v>
      </c>
    </row>
    <row r="12" spans="2:18" ht="19" customHeight="1" x14ac:dyDescent="0.35">
      <c r="B12" s="35">
        <v>0.16666666666666666</v>
      </c>
      <c r="C12" s="6">
        <v>0</v>
      </c>
      <c r="D12" s="36">
        <f t="shared" si="0"/>
        <v>0</v>
      </c>
      <c r="E12" s="36">
        <f t="shared" si="1"/>
        <v>0</v>
      </c>
      <c r="F12" s="12"/>
      <c r="G12" s="155"/>
      <c r="H12" s="156"/>
      <c r="I12" s="5"/>
      <c r="J12" s="33"/>
      <c r="K12" s="5"/>
      <c r="L12" s="5"/>
      <c r="M12" s="5"/>
      <c r="N12" s="5"/>
      <c r="O12" s="38"/>
    </row>
    <row r="13" spans="2:18" ht="19" customHeight="1" x14ac:dyDescent="0.35">
      <c r="B13" s="35">
        <v>0.20833333333333334</v>
      </c>
      <c r="C13" s="6">
        <v>0</v>
      </c>
      <c r="D13" s="36">
        <f t="shared" si="0"/>
        <v>0</v>
      </c>
      <c r="E13" s="36">
        <f t="shared" si="1"/>
        <v>0</v>
      </c>
      <c r="F13" s="12" t="s">
        <v>0</v>
      </c>
      <c r="G13" s="155"/>
      <c r="H13" s="156"/>
      <c r="I13" s="5"/>
      <c r="J13" s="33"/>
      <c r="K13" s="5"/>
      <c r="L13" s="5"/>
      <c r="M13" s="5"/>
      <c r="N13" s="5"/>
      <c r="O13" s="38"/>
    </row>
    <row r="14" spans="2:18" ht="19" customHeight="1" x14ac:dyDescent="0.35">
      <c r="B14" s="35">
        <v>0.25</v>
      </c>
      <c r="C14" s="6">
        <v>0</v>
      </c>
      <c r="D14" s="36">
        <f t="shared" si="0"/>
        <v>0</v>
      </c>
      <c r="E14" s="36">
        <f t="shared" si="1"/>
        <v>0</v>
      </c>
      <c r="F14" s="12" t="s">
        <v>0</v>
      </c>
      <c r="G14" s="155"/>
      <c r="H14" s="156"/>
      <c r="I14" s="5"/>
      <c r="J14" s="33"/>
      <c r="K14" s="5"/>
      <c r="L14" s="5"/>
      <c r="M14" s="5"/>
      <c r="N14" s="5"/>
      <c r="O14" s="38"/>
    </row>
    <row r="15" spans="2:18" ht="19" customHeight="1" x14ac:dyDescent="0.35">
      <c r="B15" s="35">
        <v>0.29166666666666669</v>
      </c>
      <c r="C15" s="6">
        <v>0</v>
      </c>
      <c r="D15" s="36">
        <f t="shared" si="0"/>
        <v>0</v>
      </c>
      <c r="E15" s="36">
        <f t="shared" si="1"/>
        <v>0</v>
      </c>
      <c r="F15" s="12"/>
      <c r="G15" s="155"/>
      <c r="H15" s="156"/>
      <c r="I15" s="5"/>
      <c r="J15" s="33"/>
      <c r="K15" s="5"/>
      <c r="L15" s="5"/>
      <c r="M15" s="5"/>
      <c r="N15" s="5"/>
      <c r="O15" s="38"/>
    </row>
    <row r="16" spans="2:18" ht="19" customHeight="1" x14ac:dyDescent="0.35">
      <c r="B16" s="50">
        <v>0.33333333333333331</v>
      </c>
      <c r="C16" s="98">
        <v>1473956</v>
      </c>
      <c r="D16" s="51">
        <f>+C16-C8</f>
        <v>1800</v>
      </c>
      <c r="E16" s="51">
        <f>+D16*1000/14/3600</f>
        <v>35.714285714285715</v>
      </c>
      <c r="F16" s="52"/>
      <c r="G16" s="168"/>
      <c r="H16" s="169"/>
      <c r="I16" s="9"/>
      <c r="J16" s="39"/>
      <c r="K16" s="9"/>
      <c r="L16" s="9"/>
      <c r="M16" s="9"/>
      <c r="N16" s="5"/>
      <c r="O16" s="38"/>
    </row>
    <row r="17" spans="2:15" ht="19" customHeight="1" x14ac:dyDescent="0.35">
      <c r="B17" s="35">
        <v>0.375</v>
      </c>
      <c r="C17" s="6">
        <v>0</v>
      </c>
      <c r="D17" s="36">
        <v>0</v>
      </c>
      <c r="E17" s="36">
        <v>0</v>
      </c>
      <c r="F17" s="12"/>
      <c r="G17" s="155"/>
      <c r="H17" s="156"/>
      <c r="I17" s="5"/>
      <c r="J17" s="33"/>
      <c r="K17" s="5"/>
      <c r="L17" s="5"/>
      <c r="M17" s="5"/>
      <c r="N17" s="5"/>
      <c r="O17" s="38"/>
    </row>
    <row r="18" spans="2:15" ht="19" customHeight="1" x14ac:dyDescent="0.35">
      <c r="B18" s="35">
        <v>0.41666666666666669</v>
      </c>
      <c r="C18" s="6">
        <v>0</v>
      </c>
      <c r="D18" s="36">
        <f t="shared" si="0"/>
        <v>0</v>
      </c>
      <c r="E18" s="36">
        <f t="shared" si="1"/>
        <v>0</v>
      </c>
      <c r="F18" s="12"/>
      <c r="G18" s="155"/>
      <c r="H18" s="156"/>
      <c r="I18" s="5"/>
      <c r="J18" s="33"/>
      <c r="K18" s="5"/>
      <c r="L18" s="5"/>
      <c r="M18" s="5"/>
      <c r="N18" s="5"/>
      <c r="O18" s="38"/>
    </row>
    <row r="19" spans="2:15" ht="19" customHeight="1" x14ac:dyDescent="0.35">
      <c r="B19" s="35">
        <v>0.45833333333333331</v>
      </c>
      <c r="C19" s="6">
        <v>0</v>
      </c>
      <c r="D19" s="36">
        <f t="shared" si="0"/>
        <v>0</v>
      </c>
      <c r="E19" s="36">
        <f t="shared" si="1"/>
        <v>0</v>
      </c>
      <c r="F19" s="12"/>
      <c r="G19" s="155"/>
      <c r="H19" s="156"/>
      <c r="I19" s="5"/>
      <c r="J19" s="33"/>
      <c r="K19" s="5"/>
      <c r="L19" s="5"/>
      <c r="M19" s="5"/>
      <c r="N19" s="5"/>
      <c r="O19" s="38"/>
    </row>
    <row r="20" spans="2:15" ht="19" customHeight="1" x14ac:dyDescent="0.35">
      <c r="B20" s="35">
        <v>0.5</v>
      </c>
      <c r="C20" s="6">
        <v>0</v>
      </c>
      <c r="D20" s="36">
        <f t="shared" si="0"/>
        <v>0</v>
      </c>
      <c r="E20" s="36">
        <f t="shared" si="1"/>
        <v>0</v>
      </c>
      <c r="F20" s="12"/>
      <c r="G20" s="155"/>
      <c r="H20" s="156"/>
      <c r="I20" s="5"/>
      <c r="J20" s="33"/>
      <c r="K20" s="5"/>
      <c r="L20" s="5"/>
      <c r="M20" s="5"/>
      <c r="N20" s="5"/>
      <c r="O20" s="38"/>
    </row>
    <row r="21" spans="2:15" ht="19" customHeight="1" x14ac:dyDescent="0.35">
      <c r="B21" s="50">
        <v>0.54166666666666663</v>
      </c>
      <c r="C21" s="98">
        <v>1474599</v>
      </c>
      <c r="D21" s="51">
        <f>+C21-C16</f>
        <v>643</v>
      </c>
      <c r="E21" s="51">
        <f>+D21*1000/5/3600</f>
        <v>35.722222222222221</v>
      </c>
      <c r="F21" s="52"/>
      <c r="G21" s="168"/>
      <c r="H21" s="169"/>
      <c r="I21" s="9"/>
      <c r="J21" s="39"/>
      <c r="K21" s="9"/>
      <c r="L21" s="9"/>
      <c r="M21" s="9"/>
      <c r="N21" s="9"/>
      <c r="O21" s="38"/>
    </row>
    <row r="22" spans="2:15" ht="19" customHeight="1" x14ac:dyDescent="0.35">
      <c r="B22" s="35">
        <v>0.58333333333333337</v>
      </c>
      <c r="C22" s="6">
        <v>0</v>
      </c>
      <c r="D22" s="36">
        <v>0</v>
      </c>
      <c r="E22" s="36">
        <v>0</v>
      </c>
      <c r="F22" s="13"/>
      <c r="G22" s="155"/>
      <c r="H22" s="156"/>
      <c r="I22" s="9"/>
      <c r="J22" s="39"/>
      <c r="K22" s="9"/>
      <c r="L22" s="9"/>
      <c r="M22" s="9"/>
      <c r="N22" s="5"/>
      <c r="O22" s="41"/>
    </row>
    <row r="23" spans="2:15" ht="19" customHeight="1" x14ac:dyDescent="0.35">
      <c r="B23" s="35">
        <v>0.625</v>
      </c>
      <c r="C23" s="6">
        <v>0</v>
      </c>
      <c r="D23" s="36">
        <f t="shared" si="0"/>
        <v>0</v>
      </c>
      <c r="E23" s="36">
        <f t="shared" si="1"/>
        <v>0</v>
      </c>
      <c r="F23" s="13"/>
      <c r="G23" s="155"/>
      <c r="H23" s="156"/>
      <c r="I23" s="9"/>
      <c r="J23" s="39"/>
      <c r="K23" s="9"/>
      <c r="L23" s="9"/>
      <c r="M23" s="9"/>
      <c r="N23" s="5"/>
      <c r="O23" s="41"/>
    </row>
    <row r="24" spans="2:15" ht="19" customHeight="1" x14ac:dyDescent="0.35">
      <c r="B24" s="35">
        <v>0.66666666666666663</v>
      </c>
      <c r="C24" s="6">
        <v>0</v>
      </c>
      <c r="D24" s="36">
        <f t="shared" si="0"/>
        <v>0</v>
      </c>
      <c r="E24" s="36">
        <f t="shared" si="1"/>
        <v>0</v>
      </c>
      <c r="F24" s="13"/>
      <c r="G24" s="155"/>
      <c r="H24" s="156"/>
      <c r="I24" s="9"/>
      <c r="J24" s="39"/>
      <c r="K24" s="9"/>
      <c r="L24" s="9"/>
      <c r="M24" s="9"/>
      <c r="N24" s="5"/>
      <c r="O24" s="41"/>
    </row>
    <row r="25" spans="2:15" ht="19" customHeight="1" x14ac:dyDescent="0.35">
      <c r="B25" s="35">
        <v>0.70833333333333337</v>
      </c>
      <c r="C25" s="6">
        <v>0</v>
      </c>
      <c r="D25" s="36">
        <f t="shared" si="0"/>
        <v>0</v>
      </c>
      <c r="E25" s="36">
        <f t="shared" si="1"/>
        <v>0</v>
      </c>
      <c r="F25" s="13"/>
      <c r="G25" s="155"/>
      <c r="H25" s="156"/>
      <c r="I25" s="9"/>
      <c r="J25" s="39"/>
      <c r="K25" s="9"/>
      <c r="L25" s="9"/>
      <c r="M25" s="9"/>
      <c r="N25" s="5"/>
      <c r="O25" s="41"/>
    </row>
    <row r="26" spans="2:15" ht="19" customHeight="1" x14ac:dyDescent="0.35">
      <c r="B26" s="50">
        <v>0.75</v>
      </c>
      <c r="C26" s="98">
        <v>1475218</v>
      </c>
      <c r="D26" s="51">
        <f>+C26-C21</f>
        <v>619</v>
      </c>
      <c r="E26" s="51">
        <f>+D26*1000/5/3600</f>
        <v>34.388888888888886</v>
      </c>
      <c r="F26" s="52"/>
      <c r="G26" s="168"/>
      <c r="H26" s="169"/>
      <c r="I26" s="9"/>
      <c r="J26" s="39"/>
      <c r="K26" s="9"/>
      <c r="L26" s="9"/>
      <c r="M26" s="9"/>
      <c r="N26" s="5"/>
      <c r="O26" s="38"/>
    </row>
    <row r="27" spans="2:15" ht="19" customHeight="1" x14ac:dyDescent="0.35">
      <c r="B27" s="35">
        <v>0.79166666666666663</v>
      </c>
      <c r="C27" s="6">
        <v>0</v>
      </c>
      <c r="D27" s="36">
        <v>0</v>
      </c>
      <c r="E27" s="36">
        <v>0</v>
      </c>
      <c r="F27" s="13"/>
      <c r="G27" s="155"/>
      <c r="H27" s="156"/>
      <c r="I27" s="5"/>
      <c r="J27" s="33"/>
      <c r="K27" s="5"/>
      <c r="L27" s="5"/>
      <c r="M27" s="5"/>
      <c r="N27" s="5"/>
      <c r="O27" s="41"/>
    </row>
    <row r="28" spans="2:15" ht="19" customHeight="1" x14ac:dyDescent="0.35">
      <c r="B28" s="35">
        <v>0.83333333333333337</v>
      </c>
      <c r="C28" s="6">
        <v>0</v>
      </c>
      <c r="D28" s="36">
        <f t="shared" si="0"/>
        <v>0</v>
      </c>
      <c r="E28" s="36">
        <f t="shared" si="1"/>
        <v>0</v>
      </c>
      <c r="F28" s="13"/>
      <c r="G28" s="155"/>
      <c r="H28" s="156"/>
      <c r="I28" s="5"/>
      <c r="J28" s="33"/>
      <c r="K28" s="5"/>
      <c r="L28" s="5"/>
      <c r="M28" s="5"/>
      <c r="N28" s="5"/>
      <c r="O28" s="41"/>
    </row>
    <row r="29" spans="2:15" ht="19" customHeight="1" x14ac:dyDescent="0.35">
      <c r="B29" s="35">
        <v>0.875</v>
      </c>
      <c r="C29" s="6">
        <v>0</v>
      </c>
      <c r="D29" s="36">
        <f t="shared" si="0"/>
        <v>0</v>
      </c>
      <c r="E29" s="36">
        <f t="shared" si="1"/>
        <v>0</v>
      </c>
      <c r="F29" s="13"/>
      <c r="G29" s="155"/>
      <c r="H29" s="156"/>
      <c r="I29" s="5"/>
      <c r="J29" s="33"/>
      <c r="K29" s="5"/>
      <c r="L29" s="5"/>
      <c r="M29" s="5"/>
      <c r="N29" s="5"/>
      <c r="O29" s="41"/>
    </row>
    <row r="30" spans="2:15" ht="19" customHeight="1" x14ac:dyDescent="0.35">
      <c r="B30" s="35">
        <v>0.91666666666666663</v>
      </c>
      <c r="C30" s="6">
        <v>0</v>
      </c>
      <c r="D30" s="36">
        <f t="shared" si="0"/>
        <v>0</v>
      </c>
      <c r="E30" s="36">
        <f t="shared" si="1"/>
        <v>0</v>
      </c>
      <c r="F30" s="13"/>
      <c r="G30" s="155"/>
      <c r="H30" s="156"/>
      <c r="I30" s="5"/>
      <c r="J30" s="33"/>
      <c r="K30" s="5"/>
      <c r="L30" s="5"/>
      <c r="M30" s="5"/>
      <c r="N30" s="5"/>
      <c r="O30" s="41"/>
    </row>
    <row r="31" spans="2:15" ht="19" customHeight="1" x14ac:dyDescent="0.35">
      <c r="B31" s="35">
        <v>0.95833333333333337</v>
      </c>
      <c r="C31" s="6">
        <v>0</v>
      </c>
      <c r="D31" s="36">
        <f t="shared" si="0"/>
        <v>0</v>
      </c>
      <c r="E31" s="36">
        <f t="shared" si="1"/>
        <v>0</v>
      </c>
      <c r="F31" s="13"/>
      <c r="G31" s="155"/>
      <c r="H31" s="156"/>
      <c r="I31" s="5"/>
      <c r="J31" s="33"/>
      <c r="K31" s="5"/>
      <c r="L31" s="5"/>
      <c r="M31" s="5"/>
      <c r="N31" s="5"/>
      <c r="O31" s="41"/>
    </row>
    <row r="32" spans="2:15" ht="19" customHeight="1" thickBot="1" x14ac:dyDescent="0.4">
      <c r="B32" s="42">
        <v>1</v>
      </c>
      <c r="C32" s="7">
        <v>0</v>
      </c>
      <c r="D32" s="43">
        <f t="shared" si="0"/>
        <v>0</v>
      </c>
      <c r="E32" s="43">
        <f t="shared" si="1"/>
        <v>0</v>
      </c>
      <c r="F32" s="14"/>
      <c r="G32" s="157"/>
      <c r="H32" s="158"/>
      <c r="I32" s="5"/>
      <c r="J32" s="33"/>
      <c r="K32" s="5"/>
      <c r="L32" s="5"/>
      <c r="M32" s="5"/>
      <c r="N32" s="5"/>
      <c r="O32" s="41"/>
    </row>
    <row r="33" spans="2:15" ht="19" customHeight="1" x14ac:dyDescent="0.35">
      <c r="B33" s="45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5"/>
      <c r="O33" s="46"/>
    </row>
    <row r="34" spans="2:15" ht="19" customHeight="1" x14ac:dyDescent="0.35">
      <c r="B34" s="45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5"/>
      <c r="O34" s="46"/>
    </row>
    <row r="35" spans="2:15" ht="19" customHeight="1" x14ac:dyDescent="0.35">
      <c r="B35" s="45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5"/>
      <c r="O35" s="46"/>
    </row>
    <row r="36" spans="2:15" ht="19" customHeight="1" x14ac:dyDescent="0.35">
      <c r="B36" s="45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5"/>
      <c r="O36" s="46"/>
    </row>
    <row r="37" spans="2:15" ht="19" customHeight="1" x14ac:dyDescent="0.35">
      <c r="B37" s="45"/>
      <c r="C37" s="46"/>
      <c r="D37" s="46"/>
      <c r="E37" s="46"/>
      <c r="F37" s="46"/>
      <c r="G37" s="46"/>
      <c r="H37" s="46" t="s">
        <v>9</v>
      </c>
      <c r="I37" s="46"/>
      <c r="J37" s="46"/>
      <c r="K37" s="46"/>
      <c r="L37" s="46"/>
      <c r="M37" s="46"/>
      <c r="N37" s="5"/>
      <c r="O37" s="46"/>
    </row>
    <row r="38" spans="2:15" ht="19" customHeight="1" x14ac:dyDescent="0.35">
      <c r="B38" s="45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5"/>
      <c r="O38" s="47"/>
    </row>
    <row r="39" spans="2:15" ht="19" customHeight="1" x14ac:dyDescent="0.35">
      <c r="B39" s="45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5"/>
      <c r="O39" s="48"/>
    </row>
    <row r="40" spans="2:15" ht="19" customHeight="1" x14ac:dyDescent="0.35">
      <c r="B40" s="45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5"/>
      <c r="O40" s="48"/>
    </row>
    <row r="41" spans="2:15" ht="19" customHeight="1" x14ac:dyDescent="0.35">
      <c r="B41" s="45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5"/>
      <c r="O41" s="47"/>
    </row>
    <row r="42" spans="2:15" ht="19" customHeight="1" x14ac:dyDescent="0.35">
      <c r="B42" s="45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5"/>
      <c r="O42" s="47"/>
    </row>
    <row r="43" spans="2:15" ht="19" customHeight="1" x14ac:dyDescent="0.35">
      <c r="B43" s="45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5"/>
      <c r="O43" s="47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18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  <legacyDrawing r:id="rId3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4"/>
  <dimension ref="B1:R43"/>
  <sheetViews>
    <sheetView showGridLines="0" showWhiteSpace="0" topLeftCell="A13" zoomScale="85" zoomScaleNormal="85" zoomScalePageLayoutView="70" workbookViewId="0">
      <selection activeCell="D22" sqref="D22"/>
    </sheetView>
  </sheetViews>
  <sheetFormatPr baseColWidth="10" defaultColWidth="11.453125" defaultRowHeight="14.5" x14ac:dyDescent="0.35"/>
  <cols>
    <col min="1" max="1" width="1.26953125" style="1" customWidth="1"/>
    <col min="2" max="2" width="25.81640625" style="1" bestFit="1" customWidth="1"/>
    <col min="3" max="5" width="18.7265625" style="1" customWidth="1"/>
    <col min="6" max="6" width="93.54296875" style="1" customWidth="1"/>
    <col min="7" max="7" width="10.7265625" style="1" customWidth="1"/>
    <col min="8" max="8" width="14.453125" style="1" customWidth="1"/>
    <col min="9" max="9" width="10.7265625" style="1" customWidth="1"/>
    <col min="10" max="10" width="2.7265625" style="1" customWidth="1"/>
    <col min="11" max="11" width="10.7265625" style="1" customWidth="1"/>
    <col min="12" max="12" width="14.54296875" style="1" customWidth="1"/>
    <col min="13" max="13" width="10.7265625" style="1" customWidth="1"/>
    <col min="14" max="14" width="18" style="1" customWidth="1"/>
    <col min="15" max="15" width="68.7265625" style="1" customWidth="1"/>
    <col min="16" max="16384" width="11.453125" style="1"/>
  </cols>
  <sheetData>
    <row r="1" spans="2:18" ht="15" customHeight="1" thickBot="1" x14ac:dyDescent="0.4">
      <c r="C1" s="1" t="s">
        <v>0</v>
      </c>
    </row>
    <row r="2" spans="2:18" ht="18.75" customHeight="1" x14ac:dyDescent="0.35">
      <c r="B2" s="174"/>
      <c r="C2" s="175"/>
      <c r="D2" s="159" t="s">
        <v>4</v>
      </c>
      <c r="E2" s="160"/>
      <c r="F2" s="160"/>
      <c r="G2" s="160"/>
      <c r="H2" s="161"/>
      <c r="I2" s="16"/>
      <c r="J2" s="17"/>
      <c r="K2" s="17"/>
      <c r="L2" s="17"/>
      <c r="M2" s="17"/>
      <c r="N2" s="17"/>
      <c r="O2" s="17"/>
      <c r="P2" s="2"/>
    </row>
    <row r="3" spans="2:18" ht="18.75" customHeight="1" thickBot="1" x14ac:dyDescent="0.4">
      <c r="B3" s="176"/>
      <c r="C3" s="177"/>
      <c r="D3" s="162"/>
      <c r="E3" s="163"/>
      <c r="F3" s="163"/>
      <c r="G3" s="163"/>
      <c r="H3" s="164"/>
      <c r="I3" s="16"/>
      <c r="J3" s="17"/>
      <c r="K3" s="17"/>
      <c r="L3" s="17"/>
      <c r="M3" s="17"/>
      <c r="N3" s="17"/>
      <c r="O3" s="17"/>
      <c r="P3" s="2"/>
    </row>
    <row r="4" spans="2:18" ht="6.75" customHeight="1" thickBot="1" x14ac:dyDescent="0.4"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2"/>
    </row>
    <row r="5" spans="2:18" ht="22.5" customHeight="1" thickBot="1" x14ac:dyDescent="0.4">
      <c r="B5" s="19" t="s">
        <v>1</v>
      </c>
      <c r="C5" s="20" t="s">
        <v>8</v>
      </c>
      <c r="D5" s="165" t="s">
        <v>6</v>
      </c>
      <c r="E5" s="166"/>
      <c r="F5" s="166"/>
      <c r="G5" s="166"/>
      <c r="H5" s="167"/>
      <c r="I5" s="21"/>
      <c r="J5" s="21"/>
      <c r="K5" s="21"/>
      <c r="L5" s="21"/>
      <c r="M5" s="21"/>
      <c r="N5" s="18"/>
      <c r="O5" s="18"/>
      <c r="P5" s="2"/>
    </row>
    <row r="6" spans="2:18" ht="6" customHeight="1" thickBot="1" x14ac:dyDescent="0.4">
      <c r="B6" s="18"/>
      <c r="C6" s="22"/>
      <c r="D6" s="23"/>
      <c r="E6" s="23"/>
      <c r="F6" s="23"/>
      <c r="G6" s="23"/>
      <c r="H6" s="23"/>
      <c r="I6" s="23"/>
      <c r="J6" s="23"/>
      <c r="K6" s="23"/>
      <c r="L6" s="21"/>
      <c r="M6" s="21"/>
      <c r="N6" s="18"/>
      <c r="O6" s="18"/>
      <c r="P6" s="2"/>
    </row>
    <row r="7" spans="2:18" ht="15" customHeight="1" thickBot="1" x14ac:dyDescent="0.4">
      <c r="B7" s="24">
        <f>+'Día 13'!B7+1</f>
        <v>44695</v>
      </c>
      <c r="C7" s="25" t="s">
        <v>10</v>
      </c>
      <c r="D7" s="26" t="s">
        <v>3</v>
      </c>
      <c r="E7" s="27" t="s">
        <v>11</v>
      </c>
      <c r="F7" s="28" t="s">
        <v>5</v>
      </c>
      <c r="G7" s="170" t="s">
        <v>2</v>
      </c>
      <c r="H7" s="171"/>
      <c r="I7" s="29"/>
      <c r="J7" s="29"/>
      <c r="K7" s="5"/>
      <c r="L7" s="29"/>
      <c r="M7" s="29"/>
      <c r="N7" s="29"/>
      <c r="O7" s="30"/>
      <c r="P7" s="3"/>
    </row>
    <row r="8" spans="2:18" ht="15" customHeight="1" x14ac:dyDescent="0.35">
      <c r="B8" s="31" t="s">
        <v>7</v>
      </c>
      <c r="C8" s="54">
        <f>+'Día 13'!C26</f>
        <v>1475218</v>
      </c>
      <c r="D8" s="32" t="s">
        <v>0</v>
      </c>
      <c r="E8" s="32"/>
      <c r="F8" s="10" t="s">
        <v>0</v>
      </c>
      <c r="G8" s="172"/>
      <c r="H8" s="173"/>
      <c r="I8" s="33"/>
      <c r="J8" s="33"/>
      <c r="K8" s="5"/>
      <c r="L8" s="5"/>
      <c r="M8" s="5"/>
      <c r="N8" s="8"/>
      <c r="O8" s="34"/>
    </row>
    <row r="9" spans="2:18" ht="19" customHeight="1" x14ac:dyDescent="0.35">
      <c r="B9" s="35">
        <v>4.1666666666666664E-2</v>
      </c>
      <c r="C9" s="6">
        <v>0</v>
      </c>
      <c r="D9" s="36" t="s">
        <v>0</v>
      </c>
      <c r="E9" s="36" t="s">
        <v>0</v>
      </c>
      <c r="F9" s="11" t="s">
        <v>0</v>
      </c>
      <c r="G9" s="155"/>
      <c r="H9" s="156"/>
      <c r="I9" s="5"/>
      <c r="J9" s="33"/>
      <c r="K9" s="5"/>
      <c r="L9" s="5"/>
      <c r="M9" s="5"/>
      <c r="N9" s="5"/>
      <c r="O9" s="37"/>
      <c r="P9" s="4" t="s">
        <v>0</v>
      </c>
    </row>
    <row r="10" spans="2:18" ht="19" customHeight="1" x14ac:dyDescent="0.35">
      <c r="B10" s="35">
        <v>8.3333333333333329E-2</v>
      </c>
      <c r="C10" s="6">
        <v>0</v>
      </c>
      <c r="D10" s="36">
        <f>+C10-C9</f>
        <v>0</v>
      </c>
      <c r="E10" s="36">
        <f>+D10*0.277777777777778</f>
        <v>0</v>
      </c>
      <c r="F10" s="12"/>
      <c r="G10" s="155"/>
      <c r="H10" s="156"/>
      <c r="I10" s="5"/>
      <c r="J10" s="33"/>
      <c r="K10" s="5"/>
      <c r="L10" s="5"/>
      <c r="M10" s="5"/>
      <c r="N10" s="5"/>
      <c r="O10" s="38"/>
    </row>
    <row r="11" spans="2:18" ht="19" customHeight="1" x14ac:dyDescent="0.35">
      <c r="B11" s="35">
        <v>0.125</v>
      </c>
      <c r="C11" s="6">
        <v>0</v>
      </c>
      <c r="D11" s="36">
        <f t="shared" ref="D11:D32" si="0">+C11-C10</f>
        <v>0</v>
      </c>
      <c r="E11" s="36">
        <f t="shared" ref="E11:E32" si="1">+D11*1000/3600</f>
        <v>0</v>
      </c>
      <c r="F11" s="12"/>
      <c r="G11" s="155"/>
      <c r="H11" s="156"/>
      <c r="I11" s="5"/>
      <c r="J11" s="33"/>
      <c r="K11" s="5"/>
      <c r="L11" s="5"/>
      <c r="M11" s="5"/>
      <c r="N11" s="5"/>
      <c r="O11" s="38"/>
      <c r="R11" s="1" t="s">
        <v>0</v>
      </c>
    </row>
    <row r="12" spans="2:18" ht="19" customHeight="1" x14ac:dyDescent="0.35">
      <c r="B12" s="35">
        <v>0.16666666666666666</v>
      </c>
      <c r="C12" s="6">
        <v>0</v>
      </c>
      <c r="D12" s="36">
        <f t="shared" si="0"/>
        <v>0</v>
      </c>
      <c r="E12" s="36">
        <f t="shared" si="1"/>
        <v>0</v>
      </c>
      <c r="F12" s="12"/>
      <c r="G12" s="155"/>
      <c r="H12" s="156"/>
      <c r="I12" s="5"/>
      <c r="J12" s="33"/>
      <c r="K12" s="5"/>
      <c r="L12" s="5"/>
      <c r="M12" s="5"/>
      <c r="N12" s="5"/>
      <c r="O12" s="38"/>
    </row>
    <row r="13" spans="2:18" ht="19" customHeight="1" x14ac:dyDescent="0.35">
      <c r="B13" s="35">
        <v>0.20833333333333334</v>
      </c>
      <c r="C13" s="6">
        <v>0</v>
      </c>
      <c r="D13" s="36">
        <f t="shared" si="0"/>
        <v>0</v>
      </c>
      <c r="E13" s="36">
        <f t="shared" si="1"/>
        <v>0</v>
      </c>
      <c r="F13" s="12" t="s">
        <v>0</v>
      </c>
      <c r="G13" s="155"/>
      <c r="H13" s="156"/>
      <c r="I13" s="5"/>
      <c r="J13" s="33"/>
      <c r="K13" s="5"/>
      <c r="L13" s="5"/>
      <c r="M13" s="5"/>
      <c r="N13" s="5"/>
      <c r="O13" s="38"/>
    </row>
    <row r="14" spans="2:18" ht="19" customHeight="1" x14ac:dyDescent="0.35">
      <c r="B14" s="35">
        <v>0.25</v>
      </c>
      <c r="C14" s="6">
        <v>0</v>
      </c>
      <c r="D14" s="36">
        <f t="shared" si="0"/>
        <v>0</v>
      </c>
      <c r="E14" s="36">
        <f t="shared" si="1"/>
        <v>0</v>
      </c>
      <c r="F14" s="12" t="s">
        <v>0</v>
      </c>
      <c r="G14" s="155"/>
      <c r="H14" s="156"/>
      <c r="I14" s="5"/>
      <c r="J14" s="33"/>
      <c r="K14" s="5"/>
      <c r="L14" s="5"/>
      <c r="M14" s="5"/>
      <c r="N14" s="5"/>
      <c r="O14" s="38"/>
    </row>
    <row r="15" spans="2:18" ht="19" customHeight="1" x14ac:dyDescent="0.35">
      <c r="B15" s="35">
        <v>0.29166666666666669</v>
      </c>
      <c r="C15" s="6">
        <v>0</v>
      </c>
      <c r="D15" s="36">
        <f t="shared" si="0"/>
        <v>0</v>
      </c>
      <c r="E15" s="36">
        <f t="shared" si="1"/>
        <v>0</v>
      </c>
      <c r="F15" s="12"/>
      <c r="G15" s="155"/>
      <c r="H15" s="156"/>
      <c r="I15" s="5"/>
      <c r="J15" s="33"/>
      <c r="K15" s="5"/>
      <c r="L15" s="5"/>
      <c r="M15" s="5"/>
      <c r="N15" s="5"/>
      <c r="O15" s="38"/>
    </row>
    <row r="16" spans="2:18" ht="19" customHeight="1" x14ac:dyDescent="0.35">
      <c r="B16" s="50">
        <v>0.33333333333333331</v>
      </c>
      <c r="C16" s="98">
        <v>1476979</v>
      </c>
      <c r="D16" s="51">
        <f>+C16-C8</f>
        <v>1761</v>
      </c>
      <c r="E16" s="51">
        <f>+D16*1000/14/3600</f>
        <v>34.94047619047619</v>
      </c>
      <c r="F16" s="52"/>
      <c r="G16" s="168"/>
      <c r="H16" s="169"/>
      <c r="I16" s="9"/>
      <c r="J16" s="39"/>
      <c r="K16" s="9"/>
      <c r="L16" s="9"/>
      <c r="M16" s="9"/>
      <c r="N16" s="5"/>
      <c r="O16" s="38"/>
    </row>
    <row r="17" spans="2:15" ht="19" customHeight="1" x14ac:dyDescent="0.35">
      <c r="B17" s="35">
        <v>0.375</v>
      </c>
      <c r="C17" s="6">
        <v>0</v>
      </c>
      <c r="D17" s="36">
        <v>0</v>
      </c>
      <c r="E17" s="36">
        <v>0</v>
      </c>
      <c r="F17" s="12"/>
      <c r="G17" s="155"/>
      <c r="H17" s="156"/>
      <c r="I17" s="5"/>
      <c r="J17" s="33"/>
      <c r="K17" s="5"/>
      <c r="L17" s="5"/>
      <c r="M17" s="5"/>
      <c r="N17" s="5"/>
      <c r="O17" s="38"/>
    </row>
    <row r="18" spans="2:15" ht="19" customHeight="1" x14ac:dyDescent="0.35">
      <c r="B18" s="35">
        <v>0.41666666666666669</v>
      </c>
      <c r="C18" s="6">
        <v>0</v>
      </c>
      <c r="D18" s="36">
        <f t="shared" si="0"/>
        <v>0</v>
      </c>
      <c r="E18" s="36">
        <f t="shared" si="1"/>
        <v>0</v>
      </c>
      <c r="F18" s="12"/>
      <c r="G18" s="155"/>
      <c r="H18" s="156"/>
      <c r="I18" s="5"/>
      <c r="J18" s="33"/>
      <c r="K18" s="5"/>
      <c r="L18" s="5"/>
      <c r="M18" s="5"/>
      <c r="N18" s="5"/>
      <c r="O18" s="38"/>
    </row>
    <row r="19" spans="2:15" ht="19" customHeight="1" x14ac:dyDescent="0.35">
      <c r="B19" s="35">
        <v>0.45833333333333331</v>
      </c>
      <c r="C19" s="6">
        <v>0</v>
      </c>
      <c r="D19" s="36">
        <f t="shared" si="0"/>
        <v>0</v>
      </c>
      <c r="E19" s="36">
        <f t="shared" si="1"/>
        <v>0</v>
      </c>
      <c r="F19" s="12"/>
      <c r="G19" s="155"/>
      <c r="H19" s="156"/>
      <c r="I19" s="5"/>
      <c r="J19" s="33"/>
      <c r="K19" s="5"/>
      <c r="L19" s="5"/>
      <c r="M19" s="5"/>
      <c r="N19" s="5"/>
      <c r="O19" s="38"/>
    </row>
    <row r="20" spans="2:15" ht="19" customHeight="1" x14ac:dyDescent="0.35">
      <c r="B20" s="35">
        <v>0.5</v>
      </c>
      <c r="C20" s="6">
        <v>0</v>
      </c>
      <c r="D20" s="36">
        <f t="shared" si="0"/>
        <v>0</v>
      </c>
      <c r="E20" s="36">
        <f t="shared" si="1"/>
        <v>0</v>
      </c>
      <c r="F20" s="12"/>
      <c r="G20" s="155"/>
      <c r="H20" s="156"/>
      <c r="I20" s="5"/>
      <c r="J20" s="33"/>
      <c r="K20" s="5"/>
      <c r="L20" s="5"/>
      <c r="M20" s="5"/>
      <c r="N20" s="5"/>
      <c r="O20" s="38"/>
    </row>
    <row r="21" spans="2:15" ht="19" customHeight="1" x14ac:dyDescent="0.35">
      <c r="B21" s="50">
        <v>0.54166666666666663</v>
      </c>
      <c r="C21" s="98">
        <v>1477611</v>
      </c>
      <c r="D21" s="51">
        <f>+C21-C16</f>
        <v>632</v>
      </c>
      <c r="E21" s="51">
        <f>+D21*1000/5/3600</f>
        <v>35.111111111111114</v>
      </c>
      <c r="F21" s="52"/>
      <c r="G21" s="168"/>
      <c r="H21" s="169"/>
      <c r="I21" s="9"/>
      <c r="J21" s="39"/>
      <c r="K21" s="9"/>
      <c r="L21" s="9"/>
      <c r="M21" s="9"/>
      <c r="N21" s="9"/>
      <c r="O21" s="38"/>
    </row>
    <row r="22" spans="2:15" ht="19" customHeight="1" x14ac:dyDescent="0.35">
      <c r="B22" s="35">
        <v>0.58333333333333337</v>
      </c>
      <c r="C22" s="6">
        <v>0</v>
      </c>
      <c r="D22" s="36">
        <v>0</v>
      </c>
      <c r="E22" s="36">
        <v>0</v>
      </c>
      <c r="F22" s="13"/>
      <c r="G22" s="155"/>
      <c r="H22" s="156"/>
      <c r="I22" s="9"/>
      <c r="J22" s="39"/>
      <c r="K22" s="9"/>
      <c r="L22" s="9"/>
      <c r="M22" s="9"/>
      <c r="N22" s="5"/>
      <c r="O22" s="41"/>
    </row>
    <row r="23" spans="2:15" ht="19" customHeight="1" x14ac:dyDescent="0.35">
      <c r="B23" s="35">
        <v>0.625</v>
      </c>
      <c r="C23" s="6">
        <v>0</v>
      </c>
      <c r="D23" s="36">
        <f t="shared" si="0"/>
        <v>0</v>
      </c>
      <c r="E23" s="36">
        <f t="shared" si="1"/>
        <v>0</v>
      </c>
      <c r="F23" s="13"/>
      <c r="G23" s="155"/>
      <c r="H23" s="156"/>
      <c r="I23" s="9"/>
      <c r="J23" s="39"/>
      <c r="K23" s="9"/>
      <c r="L23" s="9"/>
      <c r="M23" s="9"/>
      <c r="N23" s="5"/>
      <c r="O23" s="41"/>
    </row>
    <row r="24" spans="2:15" ht="19" customHeight="1" x14ac:dyDescent="0.35">
      <c r="B24" s="35">
        <v>0.66666666666666663</v>
      </c>
      <c r="C24" s="6">
        <v>0</v>
      </c>
      <c r="D24" s="36">
        <f t="shared" si="0"/>
        <v>0</v>
      </c>
      <c r="E24" s="36">
        <f t="shared" si="1"/>
        <v>0</v>
      </c>
      <c r="F24" s="13"/>
      <c r="G24" s="155"/>
      <c r="H24" s="156"/>
      <c r="I24" s="9"/>
      <c r="J24" s="39"/>
      <c r="K24" s="9"/>
      <c r="L24" s="9"/>
      <c r="M24" s="9"/>
      <c r="N24" s="5"/>
      <c r="O24" s="41"/>
    </row>
    <row r="25" spans="2:15" ht="19" customHeight="1" x14ac:dyDescent="0.35">
      <c r="B25" s="35">
        <v>0.70833333333333337</v>
      </c>
      <c r="C25" s="6">
        <v>0</v>
      </c>
      <c r="D25" s="36">
        <f t="shared" si="0"/>
        <v>0</v>
      </c>
      <c r="E25" s="36">
        <f t="shared" si="1"/>
        <v>0</v>
      </c>
      <c r="F25" s="13"/>
      <c r="G25" s="155"/>
      <c r="H25" s="156"/>
      <c r="I25" s="9"/>
      <c r="J25" s="39"/>
      <c r="K25" s="9"/>
      <c r="L25" s="9"/>
      <c r="M25" s="9"/>
      <c r="N25" s="5"/>
      <c r="O25" s="41"/>
    </row>
    <row r="26" spans="2:15" ht="19" customHeight="1" x14ac:dyDescent="0.35">
      <c r="B26" s="50">
        <v>0.75</v>
      </c>
      <c r="C26" s="98">
        <v>1478210</v>
      </c>
      <c r="D26" s="51">
        <f>+C26-C21</f>
        <v>599</v>
      </c>
      <c r="E26" s="51">
        <f>+D26*1000/5/3600</f>
        <v>33.277777777777779</v>
      </c>
      <c r="F26" s="52"/>
      <c r="G26" s="168"/>
      <c r="H26" s="169"/>
      <c r="I26" s="9"/>
      <c r="J26" s="39"/>
      <c r="K26" s="9"/>
      <c r="L26" s="9"/>
      <c r="M26" s="9"/>
      <c r="N26" s="5"/>
      <c r="O26" s="38"/>
    </row>
    <row r="27" spans="2:15" ht="19" customHeight="1" x14ac:dyDescent="0.35">
      <c r="B27" s="35">
        <v>0.79166666666666663</v>
      </c>
      <c r="C27" s="6">
        <v>0</v>
      </c>
      <c r="D27" s="36">
        <v>0</v>
      </c>
      <c r="E27" s="36">
        <v>0</v>
      </c>
      <c r="F27" s="13"/>
      <c r="G27" s="155"/>
      <c r="H27" s="156"/>
      <c r="I27" s="5"/>
      <c r="J27" s="33"/>
      <c r="K27" s="5"/>
      <c r="L27" s="5"/>
      <c r="M27" s="5"/>
      <c r="N27" s="5"/>
      <c r="O27" s="41"/>
    </row>
    <row r="28" spans="2:15" ht="19" customHeight="1" x14ac:dyDescent="0.35">
      <c r="B28" s="35">
        <v>0.83333333333333337</v>
      </c>
      <c r="C28" s="6">
        <v>0</v>
      </c>
      <c r="D28" s="36">
        <f t="shared" si="0"/>
        <v>0</v>
      </c>
      <c r="E28" s="36">
        <f t="shared" si="1"/>
        <v>0</v>
      </c>
      <c r="F28" s="13"/>
      <c r="G28" s="155"/>
      <c r="H28" s="156"/>
      <c r="I28" s="5"/>
      <c r="J28" s="33"/>
      <c r="K28" s="5"/>
      <c r="L28" s="5"/>
      <c r="M28" s="5"/>
      <c r="N28" s="5"/>
      <c r="O28" s="41"/>
    </row>
    <row r="29" spans="2:15" ht="19" customHeight="1" x14ac:dyDescent="0.35">
      <c r="B29" s="35">
        <v>0.875</v>
      </c>
      <c r="C29" s="6">
        <v>0</v>
      </c>
      <c r="D29" s="36">
        <f t="shared" si="0"/>
        <v>0</v>
      </c>
      <c r="E29" s="36">
        <f t="shared" si="1"/>
        <v>0</v>
      </c>
      <c r="F29" s="13"/>
      <c r="G29" s="155"/>
      <c r="H29" s="156"/>
      <c r="I29" s="5"/>
      <c r="J29" s="33"/>
      <c r="K29" s="5"/>
      <c r="L29" s="5"/>
      <c r="M29" s="5"/>
      <c r="N29" s="5"/>
      <c r="O29" s="41"/>
    </row>
    <row r="30" spans="2:15" ht="19" customHeight="1" x14ac:dyDescent="0.35">
      <c r="B30" s="35">
        <v>0.91666666666666663</v>
      </c>
      <c r="C30" s="6">
        <v>0</v>
      </c>
      <c r="D30" s="36">
        <f t="shared" si="0"/>
        <v>0</v>
      </c>
      <c r="E30" s="36">
        <f t="shared" si="1"/>
        <v>0</v>
      </c>
      <c r="F30" s="13"/>
      <c r="G30" s="155"/>
      <c r="H30" s="156"/>
      <c r="I30" s="5"/>
      <c r="J30" s="33"/>
      <c r="K30" s="5"/>
      <c r="L30" s="5"/>
      <c r="M30" s="5"/>
      <c r="N30" s="5"/>
      <c r="O30" s="41"/>
    </row>
    <row r="31" spans="2:15" ht="19" customHeight="1" x14ac:dyDescent="0.35">
      <c r="B31" s="35">
        <v>0.95833333333333337</v>
      </c>
      <c r="C31" s="6">
        <v>0</v>
      </c>
      <c r="D31" s="36">
        <f t="shared" si="0"/>
        <v>0</v>
      </c>
      <c r="E31" s="36">
        <f t="shared" si="1"/>
        <v>0</v>
      </c>
      <c r="F31" s="13"/>
      <c r="G31" s="155"/>
      <c r="H31" s="156"/>
      <c r="I31" s="5"/>
      <c r="J31" s="33"/>
      <c r="K31" s="5"/>
      <c r="L31" s="5"/>
      <c r="M31" s="5"/>
      <c r="N31" s="5"/>
      <c r="O31" s="41"/>
    </row>
    <row r="32" spans="2:15" ht="19" customHeight="1" thickBot="1" x14ac:dyDescent="0.4">
      <c r="B32" s="42">
        <v>1</v>
      </c>
      <c r="C32" s="7">
        <v>0</v>
      </c>
      <c r="D32" s="43">
        <f t="shared" si="0"/>
        <v>0</v>
      </c>
      <c r="E32" s="43">
        <f t="shared" si="1"/>
        <v>0</v>
      </c>
      <c r="F32" s="14"/>
      <c r="G32" s="157"/>
      <c r="H32" s="158"/>
      <c r="I32" s="5"/>
      <c r="J32" s="33"/>
      <c r="K32" s="5"/>
      <c r="L32" s="5"/>
      <c r="M32" s="5"/>
      <c r="N32" s="5"/>
      <c r="O32" s="41"/>
    </row>
    <row r="33" spans="2:15" ht="19" customHeight="1" x14ac:dyDescent="0.35">
      <c r="B33" s="45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5"/>
      <c r="O33" s="46"/>
    </row>
    <row r="34" spans="2:15" ht="19" customHeight="1" x14ac:dyDescent="0.35">
      <c r="B34" s="45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5"/>
      <c r="O34" s="46"/>
    </row>
    <row r="35" spans="2:15" ht="19" customHeight="1" x14ac:dyDescent="0.35">
      <c r="B35" s="45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5"/>
      <c r="O35" s="46"/>
    </row>
    <row r="36" spans="2:15" ht="19" customHeight="1" x14ac:dyDescent="0.35">
      <c r="B36" s="45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5"/>
      <c r="O36" s="46"/>
    </row>
    <row r="37" spans="2:15" ht="19" customHeight="1" x14ac:dyDescent="0.35">
      <c r="B37" s="45"/>
      <c r="C37" s="46"/>
      <c r="D37" s="46"/>
      <c r="E37" s="46"/>
      <c r="F37" s="46"/>
      <c r="G37" s="46"/>
      <c r="H37" s="46" t="s">
        <v>9</v>
      </c>
      <c r="I37" s="46"/>
      <c r="J37" s="46"/>
      <c r="K37" s="46"/>
      <c r="L37" s="46"/>
      <c r="M37" s="46"/>
      <c r="N37" s="5"/>
      <c r="O37" s="46"/>
    </row>
    <row r="38" spans="2:15" ht="19" customHeight="1" x14ac:dyDescent="0.35">
      <c r="B38" s="45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5"/>
      <c r="O38" s="47"/>
    </row>
    <row r="39" spans="2:15" ht="19" customHeight="1" x14ac:dyDescent="0.35">
      <c r="B39" s="45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5"/>
      <c r="O39" s="48"/>
    </row>
    <row r="40" spans="2:15" ht="19" customHeight="1" x14ac:dyDescent="0.35">
      <c r="B40" s="45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5"/>
      <c r="O40" s="48"/>
    </row>
    <row r="41" spans="2:15" ht="19" customHeight="1" x14ac:dyDescent="0.35">
      <c r="B41" s="45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5"/>
      <c r="O41" s="47"/>
    </row>
    <row r="42" spans="2:15" ht="19" customHeight="1" x14ac:dyDescent="0.35">
      <c r="B42" s="45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5"/>
      <c r="O42" s="47"/>
    </row>
    <row r="43" spans="2:15" ht="19" customHeight="1" x14ac:dyDescent="0.35">
      <c r="B43" s="45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5"/>
      <c r="O43" s="47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17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  <legacyDrawing r:id="rId3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5"/>
  <dimension ref="B1:R43"/>
  <sheetViews>
    <sheetView showGridLines="0" showWhiteSpace="0" topLeftCell="A14" zoomScale="85" zoomScaleNormal="85" zoomScalePageLayoutView="70" workbookViewId="0">
      <selection activeCell="C17" sqref="C17"/>
    </sheetView>
  </sheetViews>
  <sheetFormatPr baseColWidth="10" defaultColWidth="11.453125" defaultRowHeight="14.5" x14ac:dyDescent="0.35"/>
  <cols>
    <col min="1" max="1" width="1.26953125" style="1" customWidth="1"/>
    <col min="2" max="2" width="25.81640625" style="1" bestFit="1" customWidth="1"/>
    <col min="3" max="5" width="18.7265625" style="1" customWidth="1"/>
    <col min="6" max="6" width="93.54296875" style="1" customWidth="1"/>
    <col min="7" max="7" width="10.7265625" style="1" customWidth="1"/>
    <col min="8" max="8" width="14.453125" style="1" customWidth="1"/>
    <col min="9" max="9" width="10.7265625" style="1" customWidth="1"/>
    <col min="10" max="10" width="2.7265625" style="1" customWidth="1"/>
    <col min="11" max="11" width="10.7265625" style="1" customWidth="1"/>
    <col min="12" max="12" width="14.54296875" style="1" customWidth="1"/>
    <col min="13" max="13" width="10.7265625" style="1" customWidth="1"/>
    <col min="14" max="14" width="18" style="1" customWidth="1"/>
    <col min="15" max="15" width="68.7265625" style="1" customWidth="1"/>
    <col min="16" max="16384" width="11.453125" style="1"/>
  </cols>
  <sheetData>
    <row r="1" spans="2:18" ht="15" customHeight="1" thickBot="1" x14ac:dyDescent="0.4">
      <c r="C1" s="1" t="s">
        <v>0</v>
      </c>
    </row>
    <row r="2" spans="2:18" ht="18.75" customHeight="1" x14ac:dyDescent="0.35">
      <c r="B2" s="174"/>
      <c r="C2" s="175"/>
      <c r="D2" s="159" t="s">
        <v>4</v>
      </c>
      <c r="E2" s="160"/>
      <c r="F2" s="160"/>
      <c r="G2" s="160"/>
      <c r="H2" s="161"/>
      <c r="I2" s="16"/>
      <c r="J2" s="17"/>
      <c r="K2" s="17"/>
      <c r="L2" s="17"/>
      <c r="M2" s="17"/>
      <c r="N2" s="17"/>
      <c r="O2" s="17"/>
      <c r="P2" s="2"/>
    </row>
    <row r="3" spans="2:18" ht="18.75" customHeight="1" thickBot="1" x14ac:dyDescent="0.4">
      <c r="B3" s="176"/>
      <c r="C3" s="177"/>
      <c r="D3" s="162"/>
      <c r="E3" s="163"/>
      <c r="F3" s="163"/>
      <c r="G3" s="163"/>
      <c r="H3" s="164"/>
      <c r="I3" s="16"/>
      <c r="J3" s="17"/>
      <c r="K3" s="17"/>
      <c r="L3" s="17"/>
      <c r="M3" s="17"/>
      <c r="N3" s="17"/>
      <c r="O3" s="17"/>
      <c r="P3" s="2"/>
    </row>
    <row r="4" spans="2:18" ht="6.75" customHeight="1" thickBot="1" x14ac:dyDescent="0.4"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2"/>
    </row>
    <row r="5" spans="2:18" ht="22.5" customHeight="1" thickBot="1" x14ac:dyDescent="0.4">
      <c r="B5" s="19" t="s">
        <v>1</v>
      </c>
      <c r="C5" s="20" t="s">
        <v>8</v>
      </c>
      <c r="D5" s="165" t="s">
        <v>6</v>
      </c>
      <c r="E5" s="166"/>
      <c r="F5" s="166"/>
      <c r="G5" s="166"/>
      <c r="H5" s="167"/>
      <c r="I5" s="21"/>
      <c r="J5" s="21"/>
      <c r="K5" s="21"/>
      <c r="L5" s="21"/>
      <c r="M5" s="21"/>
      <c r="N5" s="18"/>
      <c r="O5" s="18"/>
      <c r="P5" s="2"/>
    </row>
    <row r="6" spans="2:18" ht="6" customHeight="1" thickBot="1" x14ac:dyDescent="0.4">
      <c r="B6" s="18"/>
      <c r="C6" s="22"/>
      <c r="D6" s="23"/>
      <c r="E6" s="23"/>
      <c r="F6" s="23"/>
      <c r="G6" s="23"/>
      <c r="H6" s="23"/>
      <c r="I6" s="23"/>
      <c r="J6" s="23"/>
      <c r="K6" s="23"/>
      <c r="L6" s="21"/>
      <c r="M6" s="21"/>
      <c r="N6" s="18"/>
      <c r="O6" s="18"/>
      <c r="P6" s="2"/>
    </row>
    <row r="7" spans="2:18" ht="15" customHeight="1" thickBot="1" x14ac:dyDescent="0.4">
      <c r="B7" s="24">
        <f>+'Día 14'!B7+1</f>
        <v>44696</v>
      </c>
      <c r="C7" s="25" t="s">
        <v>10</v>
      </c>
      <c r="D7" s="26" t="s">
        <v>3</v>
      </c>
      <c r="E7" s="27" t="s">
        <v>11</v>
      </c>
      <c r="F7" s="28" t="s">
        <v>5</v>
      </c>
      <c r="G7" s="170" t="s">
        <v>2</v>
      </c>
      <c r="H7" s="171"/>
      <c r="I7" s="29"/>
      <c r="J7" s="29"/>
      <c r="K7" s="5"/>
      <c r="L7" s="29"/>
      <c r="M7" s="29"/>
      <c r="N7" s="29"/>
      <c r="O7" s="30"/>
      <c r="P7" s="3"/>
    </row>
    <row r="8" spans="2:18" ht="15" customHeight="1" x14ac:dyDescent="0.35">
      <c r="B8" s="31" t="s">
        <v>7</v>
      </c>
      <c r="C8" s="54">
        <f>+'Día 14'!C26</f>
        <v>1478210</v>
      </c>
      <c r="D8" s="32" t="s">
        <v>0</v>
      </c>
      <c r="E8" s="32"/>
      <c r="F8" s="10" t="s">
        <v>0</v>
      </c>
      <c r="G8" s="172"/>
      <c r="H8" s="173"/>
      <c r="I8" s="33"/>
      <c r="J8" s="33"/>
      <c r="K8" s="5"/>
      <c r="L8" s="5"/>
      <c r="M8" s="5"/>
      <c r="N8" s="8"/>
      <c r="O8" s="34"/>
    </row>
    <row r="9" spans="2:18" ht="19" customHeight="1" x14ac:dyDescent="0.35">
      <c r="B9" s="35">
        <v>4.1666666666666664E-2</v>
      </c>
      <c r="C9" s="6">
        <v>0</v>
      </c>
      <c r="D9" s="36" t="s">
        <v>0</v>
      </c>
      <c r="E9" s="36" t="s">
        <v>0</v>
      </c>
      <c r="F9" s="11" t="s">
        <v>0</v>
      </c>
      <c r="G9" s="155"/>
      <c r="H9" s="156"/>
      <c r="I9" s="5"/>
      <c r="J9" s="33"/>
      <c r="K9" s="5"/>
      <c r="L9" s="5"/>
      <c r="M9" s="5"/>
      <c r="N9" s="5"/>
      <c r="O9" s="37"/>
      <c r="P9" s="4" t="s">
        <v>0</v>
      </c>
    </row>
    <row r="10" spans="2:18" ht="19" customHeight="1" x14ac:dyDescent="0.35">
      <c r="B10" s="35">
        <v>8.3333333333333329E-2</v>
      </c>
      <c r="C10" s="6">
        <v>0</v>
      </c>
      <c r="D10" s="36">
        <f>+C10-C9</f>
        <v>0</v>
      </c>
      <c r="E10" s="36">
        <f>+D10*0.277777777777778</f>
        <v>0</v>
      </c>
      <c r="F10" s="12"/>
      <c r="G10" s="155"/>
      <c r="H10" s="156"/>
      <c r="I10" s="5"/>
      <c r="J10" s="33"/>
      <c r="K10" s="5"/>
      <c r="L10" s="5"/>
      <c r="M10" s="5"/>
      <c r="N10" s="5"/>
      <c r="O10" s="38"/>
    </row>
    <row r="11" spans="2:18" ht="19" customHeight="1" x14ac:dyDescent="0.35">
      <c r="B11" s="35">
        <v>0.125</v>
      </c>
      <c r="C11" s="6">
        <v>0</v>
      </c>
      <c r="D11" s="36">
        <f t="shared" ref="D11:D32" si="0">+C11-C10</f>
        <v>0</v>
      </c>
      <c r="E11" s="36">
        <f t="shared" ref="E11:E32" si="1">+D11*1000/3600</f>
        <v>0</v>
      </c>
      <c r="F11" s="12"/>
      <c r="G11" s="155"/>
      <c r="H11" s="156"/>
      <c r="I11" s="5"/>
      <c r="J11" s="33"/>
      <c r="K11" s="5"/>
      <c r="L11" s="5"/>
      <c r="M11" s="5"/>
      <c r="N11" s="5"/>
      <c r="O11" s="38"/>
      <c r="R11" s="1" t="s">
        <v>0</v>
      </c>
    </row>
    <row r="12" spans="2:18" ht="19" customHeight="1" x14ac:dyDescent="0.35">
      <c r="B12" s="35">
        <v>0.16666666666666666</v>
      </c>
      <c r="C12" s="6">
        <v>0</v>
      </c>
      <c r="D12" s="36">
        <f t="shared" si="0"/>
        <v>0</v>
      </c>
      <c r="E12" s="36">
        <f t="shared" si="1"/>
        <v>0</v>
      </c>
      <c r="F12" s="12"/>
      <c r="G12" s="155"/>
      <c r="H12" s="156"/>
      <c r="I12" s="5"/>
      <c r="J12" s="33"/>
      <c r="K12" s="5"/>
      <c r="L12" s="5"/>
      <c r="M12" s="5"/>
      <c r="N12" s="5"/>
      <c r="O12" s="38"/>
    </row>
    <row r="13" spans="2:18" ht="19" customHeight="1" x14ac:dyDescent="0.35">
      <c r="B13" s="35">
        <v>0.20833333333333334</v>
      </c>
      <c r="C13" s="6">
        <v>0</v>
      </c>
      <c r="D13" s="36">
        <f t="shared" si="0"/>
        <v>0</v>
      </c>
      <c r="E13" s="36">
        <f t="shared" si="1"/>
        <v>0</v>
      </c>
      <c r="F13" s="12" t="s">
        <v>0</v>
      </c>
      <c r="G13" s="155"/>
      <c r="H13" s="156"/>
      <c r="I13" s="5"/>
      <c r="J13" s="33"/>
      <c r="K13" s="5"/>
      <c r="L13" s="5"/>
      <c r="M13" s="5"/>
      <c r="N13" s="5"/>
      <c r="O13" s="38"/>
    </row>
    <row r="14" spans="2:18" ht="19" customHeight="1" x14ac:dyDescent="0.35">
      <c r="B14" s="35">
        <v>0.25</v>
      </c>
      <c r="C14" s="6">
        <v>0</v>
      </c>
      <c r="D14" s="36">
        <f t="shared" si="0"/>
        <v>0</v>
      </c>
      <c r="E14" s="36">
        <f t="shared" si="1"/>
        <v>0</v>
      </c>
      <c r="F14" s="12" t="s">
        <v>0</v>
      </c>
      <c r="G14" s="155"/>
      <c r="H14" s="156"/>
      <c r="I14" s="5"/>
      <c r="J14" s="33"/>
      <c r="K14" s="5"/>
      <c r="L14" s="5"/>
      <c r="M14" s="5"/>
      <c r="N14" s="5"/>
      <c r="O14" s="38"/>
    </row>
    <row r="15" spans="2:18" ht="19" customHeight="1" x14ac:dyDescent="0.35">
      <c r="B15" s="35">
        <v>0.29166666666666669</v>
      </c>
      <c r="C15" s="6">
        <v>0</v>
      </c>
      <c r="D15" s="36">
        <f t="shared" si="0"/>
        <v>0</v>
      </c>
      <c r="E15" s="36">
        <f t="shared" si="1"/>
        <v>0</v>
      </c>
      <c r="F15" s="12"/>
      <c r="G15" s="155"/>
      <c r="H15" s="156"/>
      <c r="I15" s="5"/>
      <c r="J15" s="33"/>
      <c r="K15" s="5"/>
      <c r="L15" s="5"/>
      <c r="M15" s="5"/>
      <c r="N15" s="5"/>
      <c r="O15" s="38"/>
    </row>
    <row r="16" spans="2:18" ht="19" customHeight="1" x14ac:dyDescent="0.35">
      <c r="B16" s="50">
        <v>0.33333333333333331</v>
      </c>
      <c r="C16" s="98">
        <v>1479953</v>
      </c>
      <c r="D16" s="51">
        <f>+C16-C8</f>
        <v>1743</v>
      </c>
      <c r="E16" s="51">
        <f>+D16*1000/14/3600</f>
        <v>34.583333333333336</v>
      </c>
      <c r="F16" s="52" t="s">
        <v>0</v>
      </c>
      <c r="G16" s="168"/>
      <c r="H16" s="169"/>
      <c r="I16" s="9"/>
      <c r="J16" s="39"/>
      <c r="K16" s="9"/>
      <c r="L16" s="9"/>
      <c r="M16" s="9"/>
      <c r="N16" s="5"/>
      <c r="O16" s="38"/>
    </row>
    <row r="17" spans="2:15" ht="19" customHeight="1" x14ac:dyDescent="0.35">
      <c r="B17" s="35">
        <v>0.375</v>
      </c>
      <c r="C17" s="6">
        <v>0</v>
      </c>
      <c r="D17" s="36">
        <v>0</v>
      </c>
      <c r="E17" s="36">
        <v>0</v>
      </c>
      <c r="F17" s="12"/>
      <c r="G17" s="155"/>
      <c r="H17" s="156"/>
      <c r="I17" s="5"/>
      <c r="J17" s="33"/>
      <c r="K17" s="5"/>
      <c r="L17" s="5"/>
      <c r="M17" s="5"/>
      <c r="N17" s="5"/>
      <c r="O17" s="38"/>
    </row>
    <row r="18" spans="2:15" ht="19" customHeight="1" x14ac:dyDescent="0.35">
      <c r="B18" s="35">
        <v>0.41666666666666669</v>
      </c>
      <c r="C18" s="6">
        <v>0</v>
      </c>
      <c r="D18" s="36">
        <f t="shared" si="0"/>
        <v>0</v>
      </c>
      <c r="E18" s="36">
        <f t="shared" si="1"/>
        <v>0</v>
      </c>
      <c r="F18" s="12"/>
      <c r="G18" s="155"/>
      <c r="H18" s="156"/>
      <c r="I18" s="5"/>
      <c r="J18" s="33"/>
      <c r="K18" s="5"/>
      <c r="L18" s="5"/>
      <c r="M18" s="5"/>
      <c r="N18" s="5"/>
      <c r="O18" s="38"/>
    </row>
    <row r="19" spans="2:15" ht="19" customHeight="1" x14ac:dyDescent="0.35">
      <c r="B19" s="35">
        <v>0.45833333333333331</v>
      </c>
      <c r="C19" s="6">
        <v>0</v>
      </c>
      <c r="D19" s="36">
        <f t="shared" si="0"/>
        <v>0</v>
      </c>
      <c r="E19" s="36">
        <f t="shared" si="1"/>
        <v>0</v>
      </c>
      <c r="F19" s="12"/>
      <c r="G19" s="155"/>
      <c r="H19" s="156"/>
      <c r="I19" s="5"/>
      <c r="J19" s="33"/>
      <c r="K19" s="5"/>
      <c r="L19" s="5"/>
      <c r="M19" s="5"/>
      <c r="N19" s="5"/>
      <c r="O19" s="38"/>
    </row>
    <row r="20" spans="2:15" ht="19" customHeight="1" x14ac:dyDescent="0.35">
      <c r="B20" s="35">
        <v>0.5</v>
      </c>
      <c r="C20" s="6">
        <v>0</v>
      </c>
      <c r="D20" s="36">
        <f t="shared" si="0"/>
        <v>0</v>
      </c>
      <c r="E20" s="36">
        <f t="shared" si="1"/>
        <v>0</v>
      </c>
      <c r="F20" s="12"/>
      <c r="G20" s="155"/>
      <c r="H20" s="156"/>
      <c r="I20" s="5"/>
      <c r="J20" s="33"/>
      <c r="K20" s="5"/>
      <c r="L20" s="5"/>
      <c r="M20" s="5"/>
      <c r="N20" s="5"/>
      <c r="O20" s="38"/>
    </row>
    <row r="21" spans="2:15" ht="19" customHeight="1" x14ac:dyDescent="0.35">
      <c r="B21" s="50">
        <v>0.54166666666666663</v>
      </c>
      <c r="C21" s="98">
        <v>1480609</v>
      </c>
      <c r="D21" s="51">
        <f>+C21-C16</f>
        <v>656</v>
      </c>
      <c r="E21" s="51">
        <f>+D21*1000/5/3600</f>
        <v>36.444444444444443</v>
      </c>
      <c r="F21" s="52"/>
      <c r="G21" s="168"/>
      <c r="H21" s="169"/>
      <c r="I21" s="9"/>
      <c r="J21" s="39"/>
      <c r="K21" s="9"/>
      <c r="L21" s="9"/>
      <c r="M21" s="9"/>
      <c r="N21" s="9"/>
      <c r="O21" s="38"/>
    </row>
    <row r="22" spans="2:15" ht="19" customHeight="1" x14ac:dyDescent="0.35">
      <c r="B22" s="35">
        <v>0.58333333333333337</v>
      </c>
      <c r="C22" s="6">
        <v>0</v>
      </c>
      <c r="D22" s="36">
        <v>0</v>
      </c>
      <c r="E22" s="36">
        <v>0</v>
      </c>
      <c r="F22" s="13"/>
      <c r="G22" s="155"/>
      <c r="H22" s="156"/>
      <c r="I22" s="9"/>
      <c r="J22" s="39"/>
      <c r="K22" s="9"/>
      <c r="L22" s="9"/>
      <c r="M22" s="9"/>
      <c r="N22" s="5"/>
      <c r="O22" s="41"/>
    </row>
    <row r="23" spans="2:15" ht="19" customHeight="1" x14ac:dyDescent="0.35">
      <c r="B23" s="35">
        <v>0.625</v>
      </c>
      <c r="C23" s="6">
        <v>0</v>
      </c>
      <c r="D23" s="36">
        <f t="shared" si="0"/>
        <v>0</v>
      </c>
      <c r="E23" s="36">
        <f t="shared" si="1"/>
        <v>0</v>
      </c>
      <c r="F23" s="13"/>
      <c r="G23" s="155"/>
      <c r="H23" s="156"/>
      <c r="I23" s="9"/>
      <c r="J23" s="39"/>
      <c r="K23" s="9"/>
      <c r="L23" s="9"/>
      <c r="M23" s="9"/>
      <c r="N23" s="5"/>
      <c r="O23" s="41"/>
    </row>
    <row r="24" spans="2:15" ht="19" customHeight="1" x14ac:dyDescent="0.35">
      <c r="B24" s="35">
        <v>0.66666666666666663</v>
      </c>
      <c r="C24" s="6">
        <v>0</v>
      </c>
      <c r="D24" s="36">
        <f t="shared" si="0"/>
        <v>0</v>
      </c>
      <c r="E24" s="36">
        <f t="shared" si="1"/>
        <v>0</v>
      </c>
      <c r="F24" s="13"/>
      <c r="G24" s="155"/>
      <c r="H24" s="156"/>
      <c r="I24" s="9"/>
      <c r="J24" s="39"/>
      <c r="K24" s="9"/>
      <c r="L24" s="9"/>
      <c r="M24" s="9"/>
      <c r="N24" s="5"/>
      <c r="O24" s="41"/>
    </row>
    <row r="25" spans="2:15" ht="19" customHeight="1" x14ac:dyDescent="0.35">
      <c r="B25" s="35">
        <v>0.70833333333333337</v>
      </c>
      <c r="C25" s="6">
        <v>0</v>
      </c>
      <c r="D25" s="36">
        <f t="shared" si="0"/>
        <v>0</v>
      </c>
      <c r="E25" s="36">
        <f t="shared" si="1"/>
        <v>0</v>
      </c>
      <c r="F25" s="13"/>
      <c r="G25" s="155"/>
      <c r="H25" s="156"/>
      <c r="I25" s="9"/>
      <c r="J25" s="39"/>
      <c r="K25" s="9"/>
      <c r="L25" s="9"/>
      <c r="M25" s="9"/>
      <c r="N25" s="5"/>
      <c r="O25" s="41"/>
    </row>
    <row r="26" spans="2:15" ht="19" customHeight="1" x14ac:dyDescent="0.35">
      <c r="B26" s="50">
        <v>0.75</v>
      </c>
      <c r="C26" s="98">
        <v>1481177</v>
      </c>
      <c r="D26" s="51">
        <f>+C26-C21</f>
        <v>568</v>
      </c>
      <c r="E26" s="51">
        <f>+D26*1000/5/3600</f>
        <v>31.555555555555557</v>
      </c>
      <c r="F26" s="52"/>
      <c r="G26" s="168"/>
      <c r="H26" s="169"/>
      <c r="I26" s="9"/>
      <c r="J26" s="39"/>
      <c r="K26" s="9"/>
      <c r="L26" s="9"/>
      <c r="M26" s="9"/>
      <c r="N26" s="5"/>
      <c r="O26" s="38"/>
    </row>
    <row r="27" spans="2:15" ht="19" customHeight="1" x14ac:dyDescent="0.35">
      <c r="B27" s="35">
        <v>0.79166666666666663</v>
      </c>
      <c r="C27" s="6">
        <v>0</v>
      </c>
      <c r="D27" s="36">
        <v>0</v>
      </c>
      <c r="E27" s="36">
        <v>0</v>
      </c>
      <c r="F27" s="13"/>
      <c r="G27" s="155"/>
      <c r="H27" s="156"/>
      <c r="I27" s="5"/>
      <c r="J27" s="33"/>
      <c r="K27" s="5"/>
      <c r="L27" s="5"/>
      <c r="M27" s="5"/>
      <c r="N27" s="5"/>
      <c r="O27" s="41"/>
    </row>
    <row r="28" spans="2:15" ht="19" customHeight="1" x14ac:dyDescent="0.35">
      <c r="B28" s="35">
        <v>0.83333333333333337</v>
      </c>
      <c r="C28" s="6">
        <v>0</v>
      </c>
      <c r="D28" s="36">
        <f t="shared" si="0"/>
        <v>0</v>
      </c>
      <c r="E28" s="36">
        <f t="shared" si="1"/>
        <v>0</v>
      </c>
      <c r="F28" s="13"/>
      <c r="G28" s="155"/>
      <c r="H28" s="156"/>
      <c r="I28" s="5"/>
      <c r="J28" s="33"/>
      <c r="K28" s="5"/>
      <c r="L28" s="5"/>
      <c r="M28" s="5"/>
      <c r="N28" s="5"/>
      <c r="O28" s="41"/>
    </row>
    <row r="29" spans="2:15" ht="19" customHeight="1" x14ac:dyDescent="0.35">
      <c r="B29" s="35">
        <v>0.875</v>
      </c>
      <c r="C29" s="6">
        <v>0</v>
      </c>
      <c r="D29" s="36">
        <f t="shared" si="0"/>
        <v>0</v>
      </c>
      <c r="E29" s="36">
        <f t="shared" si="1"/>
        <v>0</v>
      </c>
      <c r="F29" s="13"/>
      <c r="G29" s="155"/>
      <c r="H29" s="156"/>
      <c r="I29" s="5"/>
      <c r="J29" s="33"/>
      <c r="K29" s="5"/>
      <c r="L29" s="5"/>
      <c r="M29" s="5"/>
      <c r="N29" s="5"/>
      <c r="O29" s="41"/>
    </row>
    <row r="30" spans="2:15" ht="19" customHeight="1" x14ac:dyDescent="0.35">
      <c r="B30" s="35">
        <v>0.91666666666666663</v>
      </c>
      <c r="C30" s="6">
        <v>0</v>
      </c>
      <c r="D30" s="36">
        <f t="shared" si="0"/>
        <v>0</v>
      </c>
      <c r="E30" s="36">
        <f t="shared" si="1"/>
        <v>0</v>
      </c>
      <c r="F30" s="13"/>
      <c r="G30" s="155"/>
      <c r="H30" s="156"/>
      <c r="I30" s="5"/>
      <c r="J30" s="33"/>
      <c r="K30" s="5"/>
      <c r="L30" s="5"/>
      <c r="M30" s="5"/>
      <c r="N30" s="5"/>
      <c r="O30" s="41"/>
    </row>
    <row r="31" spans="2:15" ht="19" customHeight="1" x14ac:dyDescent="0.35">
      <c r="B31" s="35">
        <v>0.95833333333333337</v>
      </c>
      <c r="C31" s="6">
        <v>0</v>
      </c>
      <c r="D31" s="36">
        <f t="shared" si="0"/>
        <v>0</v>
      </c>
      <c r="E31" s="36">
        <f t="shared" si="1"/>
        <v>0</v>
      </c>
      <c r="F31" s="13"/>
      <c r="G31" s="155"/>
      <c r="H31" s="156"/>
      <c r="I31" s="5"/>
      <c r="J31" s="33"/>
      <c r="K31" s="5"/>
      <c r="L31" s="5"/>
      <c r="M31" s="5"/>
      <c r="N31" s="5"/>
      <c r="O31" s="41"/>
    </row>
    <row r="32" spans="2:15" ht="19" customHeight="1" thickBot="1" x14ac:dyDescent="0.4">
      <c r="B32" s="42">
        <v>1</v>
      </c>
      <c r="C32" s="7">
        <v>0</v>
      </c>
      <c r="D32" s="43">
        <f t="shared" si="0"/>
        <v>0</v>
      </c>
      <c r="E32" s="43">
        <f t="shared" si="1"/>
        <v>0</v>
      </c>
      <c r="F32" s="14"/>
      <c r="G32" s="157"/>
      <c r="H32" s="158"/>
      <c r="I32" s="5"/>
      <c r="J32" s="33"/>
      <c r="K32" s="5"/>
      <c r="L32" s="5"/>
      <c r="M32" s="5"/>
      <c r="N32" s="5"/>
      <c r="O32" s="41"/>
    </row>
    <row r="33" spans="2:15" ht="19" customHeight="1" x14ac:dyDescent="0.35">
      <c r="B33" s="45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5"/>
      <c r="O33" s="46"/>
    </row>
    <row r="34" spans="2:15" ht="19" customHeight="1" x14ac:dyDescent="0.35">
      <c r="B34" s="45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5"/>
      <c r="O34" s="46"/>
    </row>
    <row r="35" spans="2:15" ht="19" customHeight="1" x14ac:dyDescent="0.35">
      <c r="B35" s="45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5"/>
      <c r="O35" s="46"/>
    </row>
    <row r="36" spans="2:15" ht="19" customHeight="1" x14ac:dyDescent="0.35">
      <c r="B36" s="45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5"/>
      <c r="O36" s="46"/>
    </row>
    <row r="37" spans="2:15" ht="19" customHeight="1" x14ac:dyDescent="0.35">
      <c r="B37" s="45"/>
      <c r="C37" s="46"/>
      <c r="D37" s="46"/>
      <c r="E37" s="46"/>
      <c r="F37" s="46"/>
      <c r="G37" s="46"/>
      <c r="H37" s="46" t="s">
        <v>9</v>
      </c>
      <c r="I37" s="46"/>
      <c r="J37" s="46"/>
      <c r="K37" s="46"/>
      <c r="L37" s="46"/>
      <c r="M37" s="46"/>
      <c r="N37" s="5"/>
      <c r="O37" s="46"/>
    </row>
    <row r="38" spans="2:15" ht="19" customHeight="1" x14ac:dyDescent="0.35">
      <c r="B38" s="45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5"/>
      <c r="O38" s="47"/>
    </row>
    <row r="39" spans="2:15" ht="19" customHeight="1" x14ac:dyDescent="0.35">
      <c r="B39" s="45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5"/>
      <c r="O39" s="48"/>
    </row>
    <row r="40" spans="2:15" ht="19" customHeight="1" x14ac:dyDescent="0.35">
      <c r="B40" s="45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5"/>
      <c r="O40" s="48"/>
    </row>
    <row r="41" spans="2:15" ht="19" customHeight="1" x14ac:dyDescent="0.35">
      <c r="B41" s="45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5"/>
      <c r="O41" s="47"/>
    </row>
    <row r="42" spans="2:15" ht="19" customHeight="1" x14ac:dyDescent="0.35">
      <c r="B42" s="45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5"/>
      <c r="O42" s="47"/>
    </row>
    <row r="43" spans="2:15" ht="19" customHeight="1" x14ac:dyDescent="0.35">
      <c r="B43" s="45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5"/>
      <c r="O43" s="47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16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  <legacyDrawing r:id="rId3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6"/>
  <dimension ref="B1:R43"/>
  <sheetViews>
    <sheetView showGridLines="0" showWhiteSpace="0" topLeftCell="A13" zoomScale="85" zoomScaleNormal="85" zoomScalePageLayoutView="70" workbookViewId="0">
      <selection activeCell="C27" sqref="C27"/>
    </sheetView>
  </sheetViews>
  <sheetFormatPr baseColWidth="10" defaultColWidth="11.453125" defaultRowHeight="14.5" x14ac:dyDescent="0.35"/>
  <cols>
    <col min="1" max="1" width="1.26953125" style="1" customWidth="1"/>
    <col min="2" max="2" width="25.81640625" style="1" bestFit="1" customWidth="1"/>
    <col min="3" max="5" width="18.7265625" style="1" customWidth="1"/>
    <col min="6" max="6" width="93.54296875" style="1" customWidth="1"/>
    <col min="7" max="7" width="10.7265625" style="1" customWidth="1"/>
    <col min="8" max="8" width="14.453125" style="1" customWidth="1"/>
    <col min="9" max="9" width="10.7265625" style="1" customWidth="1"/>
    <col min="10" max="10" width="2.7265625" style="1" customWidth="1"/>
    <col min="11" max="11" width="10.7265625" style="1" customWidth="1"/>
    <col min="12" max="12" width="14.54296875" style="1" customWidth="1"/>
    <col min="13" max="13" width="10.7265625" style="1" customWidth="1"/>
    <col min="14" max="14" width="18" style="1" customWidth="1"/>
    <col min="15" max="15" width="68.7265625" style="1" customWidth="1"/>
    <col min="16" max="16384" width="11.453125" style="1"/>
  </cols>
  <sheetData>
    <row r="1" spans="2:18" ht="15" customHeight="1" thickBot="1" x14ac:dyDescent="0.4">
      <c r="C1" s="1" t="s">
        <v>0</v>
      </c>
    </row>
    <row r="2" spans="2:18" ht="18.75" customHeight="1" x14ac:dyDescent="0.35">
      <c r="B2" s="174"/>
      <c r="C2" s="175"/>
      <c r="D2" s="159" t="s">
        <v>4</v>
      </c>
      <c r="E2" s="160"/>
      <c r="F2" s="160"/>
      <c r="G2" s="160"/>
      <c r="H2" s="161"/>
      <c r="I2" s="16"/>
      <c r="J2" s="17"/>
      <c r="K2" s="17"/>
      <c r="L2" s="17"/>
      <c r="M2" s="17"/>
      <c r="N2" s="17"/>
      <c r="O2" s="17"/>
      <c r="P2" s="2"/>
    </row>
    <row r="3" spans="2:18" ht="18.75" customHeight="1" thickBot="1" x14ac:dyDescent="0.4">
      <c r="B3" s="176"/>
      <c r="C3" s="177"/>
      <c r="D3" s="162"/>
      <c r="E3" s="163"/>
      <c r="F3" s="163"/>
      <c r="G3" s="163"/>
      <c r="H3" s="164"/>
      <c r="I3" s="16"/>
      <c r="J3" s="17"/>
      <c r="K3" s="17"/>
      <c r="L3" s="17"/>
      <c r="M3" s="17"/>
      <c r="N3" s="17"/>
      <c r="O3" s="17"/>
      <c r="P3" s="2"/>
    </row>
    <row r="4" spans="2:18" ht="6.75" customHeight="1" thickBot="1" x14ac:dyDescent="0.4"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2"/>
    </row>
    <row r="5" spans="2:18" ht="22.5" customHeight="1" thickBot="1" x14ac:dyDescent="0.4">
      <c r="B5" s="19" t="s">
        <v>1</v>
      </c>
      <c r="C5" s="20" t="s">
        <v>8</v>
      </c>
      <c r="D5" s="165" t="s">
        <v>6</v>
      </c>
      <c r="E5" s="166"/>
      <c r="F5" s="166"/>
      <c r="G5" s="166"/>
      <c r="H5" s="167"/>
      <c r="I5" s="21"/>
      <c r="J5" s="21"/>
      <c r="K5" s="21"/>
      <c r="L5" s="21"/>
      <c r="M5" s="21"/>
      <c r="N5" s="18"/>
      <c r="O5" s="18"/>
      <c r="P5" s="2"/>
    </row>
    <row r="6" spans="2:18" ht="6" customHeight="1" thickBot="1" x14ac:dyDescent="0.4">
      <c r="B6" s="18"/>
      <c r="C6" s="22"/>
      <c r="D6" s="23"/>
      <c r="E6" s="23"/>
      <c r="F6" s="23"/>
      <c r="G6" s="23"/>
      <c r="H6" s="23"/>
      <c r="I6" s="23"/>
      <c r="J6" s="23"/>
      <c r="K6" s="23"/>
      <c r="L6" s="21"/>
      <c r="M6" s="21"/>
      <c r="N6" s="18"/>
      <c r="O6" s="18"/>
      <c r="P6" s="2"/>
    </row>
    <row r="7" spans="2:18" ht="15" customHeight="1" thickBot="1" x14ac:dyDescent="0.4">
      <c r="B7" s="24">
        <f>+'Día 15'!B7+1</f>
        <v>44697</v>
      </c>
      <c r="C7" s="25" t="s">
        <v>10</v>
      </c>
      <c r="D7" s="26" t="s">
        <v>3</v>
      </c>
      <c r="E7" s="27" t="s">
        <v>11</v>
      </c>
      <c r="F7" s="28" t="s">
        <v>5</v>
      </c>
      <c r="G7" s="170" t="s">
        <v>2</v>
      </c>
      <c r="H7" s="171"/>
      <c r="I7" s="29"/>
      <c r="J7" s="29"/>
      <c r="K7" s="5"/>
      <c r="L7" s="29"/>
      <c r="M7" s="29"/>
      <c r="N7" s="29"/>
      <c r="O7" s="30"/>
      <c r="P7" s="3"/>
    </row>
    <row r="8" spans="2:18" ht="15" customHeight="1" x14ac:dyDescent="0.35">
      <c r="B8" s="31" t="s">
        <v>7</v>
      </c>
      <c r="C8" s="54">
        <f>+'Día 15'!C26</f>
        <v>1481177</v>
      </c>
      <c r="D8" s="32" t="s">
        <v>0</v>
      </c>
      <c r="E8" s="32"/>
      <c r="F8" s="10" t="s">
        <v>0</v>
      </c>
      <c r="G8" s="172"/>
      <c r="H8" s="173"/>
      <c r="I8" s="33"/>
      <c r="J8" s="33"/>
      <c r="K8" s="5"/>
      <c r="L8" s="5"/>
      <c r="M8" s="5"/>
      <c r="N8" s="8"/>
      <c r="O8" s="34"/>
    </row>
    <row r="9" spans="2:18" ht="19" customHeight="1" x14ac:dyDescent="0.35">
      <c r="B9" s="35">
        <v>4.1666666666666664E-2</v>
      </c>
      <c r="C9" s="6">
        <v>0</v>
      </c>
      <c r="D9" s="36" t="s">
        <v>0</v>
      </c>
      <c r="E9" s="36" t="s">
        <v>0</v>
      </c>
      <c r="F9" s="11" t="s">
        <v>0</v>
      </c>
      <c r="G9" s="155"/>
      <c r="H9" s="156"/>
      <c r="I9" s="5"/>
      <c r="J9" s="33"/>
      <c r="K9" s="5"/>
      <c r="L9" s="5"/>
      <c r="M9" s="5"/>
      <c r="N9" s="5"/>
      <c r="O9" s="37"/>
      <c r="P9" s="4" t="s">
        <v>0</v>
      </c>
    </row>
    <row r="10" spans="2:18" ht="19" customHeight="1" x14ac:dyDescent="0.35">
      <c r="B10" s="35">
        <v>8.3333333333333329E-2</v>
      </c>
      <c r="C10" s="6">
        <v>0</v>
      </c>
      <c r="D10" s="36">
        <f>+C10-C9</f>
        <v>0</v>
      </c>
      <c r="E10" s="36">
        <f>+D10*0.277777777777778</f>
        <v>0</v>
      </c>
      <c r="F10" s="12"/>
      <c r="G10" s="155"/>
      <c r="H10" s="156"/>
      <c r="I10" s="5"/>
      <c r="J10" s="33"/>
      <c r="K10" s="5"/>
      <c r="L10" s="5"/>
      <c r="M10" s="5"/>
      <c r="N10" s="5"/>
      <c r="O10" s="38"/>
    </row>
    <row r="11" spans="2:18" ht="19" customHeight="1" x14ac:dyDescent="0.35">
      <c r="B11" s="35">
        <v>0.125</v>
      </c>
      <c r="C11" s="6">
        <v>0</v>
      </c>
      <c r="D11" s="36">
        <f t="shared" ref="D11:D32" si="0">+C11-C10</f>
        <v>0</v>
      </c>
      <c r="E11" s="36">
        <f t="shared" ref="E11:E32" si="1">+D11*1000/3600</f>
        <v>0</v>
      </c>
      <c r="F11" s="12"/>
      <c r="G11" s="155"/>
      <c r="H11" s="156"/>
      <c r="I11" s="5"/>
      <c r="J11" s="33"/>
      <c r="K11" s="5"/>
      <c r="L11" s="5"/>
      <c r="M11" s="5"/>
      <c r="N11" s="5"/>
      <c r="O11" s="38"/>
      <c r="R11" s="1" t="s">
        <v>0</v>
      </c>
    </row>
    <row r="12" spans="2:18" ht="19" customHeight="1" x14ac:dyDescent="0.35">
      <c r="B12" s="35">
        <v>0.16666666666666666</v>
      </c>
      <c r="C12" s="6">
        <v>0</v>
      </c>
      <c r="D12" s="36">
        <f t="shared" si="0"/>
        <v>0</v>
      </c>
      <c r="E12" s="36">
        <f t="shared" si="1"/>
        <v>0</v>
      </c>
      <c r="F12" s="12"/>
      <c r="G12" s="155"/>
      <c r="H12" s="156"/>
      <c r="I12" s="5"/>
      <c r="J12" s="33"/>
      <c r="K12" s="5"/>
      <c r="L12" s="5"/>
      <c r="M12" s="5"/>
      <c r="N12" s="5"/>
      <c r="O12" s="38"/>
    </row>
    <row r="13" spans="2:18" ht="19" customHeight="1" x14ac:dyDescent="0.35">
      <c r="B13" s="35">
        <v>0.20833333333333334</v>
      </c>
      <c r="C13" s="6">
        <v>0</v>
      </c>
      <c r="D13" s="36">
        <f t="shared" si="0"/>
        <v>0</v>
      </c>
      <c r="E13" s="36">
        <f t="shared" si="1"/>
        <v>0</v>
      </c>
      <c r="F13" s="12" t="s">
        <v>0</v>
      </c>
      <c r="G13" s="155"/>
      <c r="H13" s="156"/>
      <c r="I13" s="5"/>
      <c r="J13" s="33"/>
      <c r="K13" s="5"/>
      <c r="L13" s="5"/>
      <c r="M13" s="5"/>
      <c r="N13" s="5"/>
      <c r="O13" s="38"/>
    </row>
    <row r="14" spans="2:18" ht="19" customHeight="1" x14ac:dyDescent="0.35">
      <c r="B14" s="35">
        <v>0.25</v>
      </c>
      <c r="C14" s="6">
        <v>0</v>
      </c>
      <c r="D14" s="36">
        <f t="shared" si="0"/>
        <v>0</v>
      </c>
      <c r="E14" s="36">
        <f t="shared" si="1"/>
        <v>0</v>
      </c>
      <c r="F14" s="12" t="s">
        <v>0</v>
      </c>
      <c r="G14" s="155"/>
      <c r="H14" s="156"/>
      <c r="I14" s="5"/>
      <c r="J14" s="33"/>
      <c r="K14" s="5"/>
      <c r="L14" s="5"/>
      <c r="M14" s="5"/>
      <c r="N14" s="5"/>
      <c r="O14" s="38"/>
    </row>
    <row r="15" spans="2:18" ht="19" customHeight="1" x14ac:dyDescent="0.35">
      <c r="B15" s="35">
        <v>0.29166666666666669</v>
      </c>
      <c r="C15" s="6">
        <v>0</v>
      </c>
      <c r="D15" s="36">
        <f t="shared" si="0"/>
        <v>0</v>
      </c>
      <c r="E15" s="36">
        <f t="shared" si="1"/>
        <v>0</v>
      </c>
      <c r="F15" s="12"/>
      <c r="G15" s="155"/>
      <c r="H15" s="156"/>
      <c r="I15" s="5"/>
      <c r="J15" s="33"/>
      <c r="K15" s="5"/>
      <c r="L15" s="5"/>
      <c r="M15" s="5"/>
      <c r="N15" s="5"/>
      <c r="O15" s="38"/>
    </row>
    <row r="16" spans="2:18" ht="19" customHeight="1" x14ac:dyDescent="0.35">
      <c r="B16" s="50">
        <v>0.33333333333333331</v>
      </c>
      <c r="C16" s="98">
        <v>1482924</v>
      </c>
      <c r="D16" s="51">
        <f>+C16-C8</f>
        <v>1747</v>
      </c>
      <c r="E16" s="51">
        <f>+D16*1000/14/3600</f>
        <v>34.662698412698411</v>
      </c>
      <c r="F16" s="52"/>
      <c r="G16" s="168"/>
      <c r="H16" s="169"/>
      <c r="I16" s="9"/>
      <c r="J16" s="39"/>
      <c r="K16" s="9"/>
      <c r="L16" s="9"/>
      <c r="M16" s="9"/>
      <c r="N16" s="5"/>
      <c r="O16" s="38"/>
    </row>
    <row r="17" spans="2:15" ht="19" customHeight="1" x14ac:dyDescent="0.35">
      <c r="B17" s="35">
        <v>0.375</v>
      </c>
      <c r="C17" s="6">
        <v>0</v>
      </c>
      <c r="D17" s="36">
        <v>0</v>
      </c>
      <c r="E17" s="36">
        <v>0</v>
      </c>
      <c r="F17" s="12"/>
      <c r="G17" s="155"/>
      <c r="H17" s="156"/>
      <c r="I17" s="5"/>
      <c r="J17" s="33"/>
      <c r="K17" s="5"/>
      <c r="L17" s="5"/>
      <c r="M17" s="5"/>
      <c r="N17" s="5"/>
      <c r="O17" s="38"/>
    </row>
    <row r="18" spans="2:15" ht="19" customHeight="1" x14ac:dyDescent="0.35">
      <c r="B18" s="35">
        <v>0.41666666666666669</v>
      </c>
      <c r="C18" s="6">
        <v>0</v>
      </c>
      <c r="D18" s="36">
        <f t="shared" si="0"/>
        <v>0</v>
      </c>
      <c r="E18" s="36">
        <f t="shared" si="1"/>
        <v>0</v>
      </c>
      <c r="F18" s="12"/>
      <c r="G18" s="155"/>
      <c r="H18" s="156"/>
      <c r="I18" s="5"/>
      <c r="J18" s="33"/>
      <c r="K18" s="5"/>
      <c r="L18" s="5"/>
      <c r="M18" s="5"/>
      <c r="N18" s="5"/>
      <c r="O18" s="38"/>
    </row>
    <row r="19" spans="2:15" ht="19" customHeight="1" x14ac:dyDescent="0.35">
      <c r="B19" s="35">
        <v>0.45833333333333331</v>
      </c>
      <c r="C19" s="6">
        <v>0</v>
      </c>
      <c r="D19" s="36">
        <f t="shared" si="0"/>
        <v>0</v>
      </c>
      <c r="E19" s="36">
        <f t="shared" si="1"/>
        <v>0</v>
      </c>
      <c r="F19" s="12"/>
      <c r="G19" s="155"/>
      <c r="H19" s="156"/>
      <c r="I19" s="5"/>
      <c r="J19" s="33"/>
      <c r="K19" s="5"/>
      <c r="L19" s="5"/>
      <c r="M19" s="5"/>
      <c r="N19" s="5"/>
      <c r="O19" s="38"/>
    </row>
    <row r="20" spans="2:15" ht="19" customHeight="1" x14ac:dyDescent="0.35">
      <c r="B20" s="35">
        <v>0.5</v>
      </c>
      <c r="C20" s="6">
        <v>0</v>
      </c>
      <c r="D20" s="36">
        <f t="shared" si="0"/>
        <v>0</v>
      </c>
      <c r="E20" s="36">
        <f t="shared" si="1"/>
        <v>0</v>
      </c>
      <c r="F20" s="12"/>
      <c r="G20" s="155"/>
      <c r="H20" s="156"/>
      <c r="I20" s="5"/>
      <c r="J20" s="33"/>
      <c r="K20" s="5"/>
      <c r="L20" s="5"/>
      <c r="M20" s="5"/>
      <c r="N20" s="5"/>
      <c r="O20" s="38"/>
    </row>
    <row r="21" spans="2:15" ht="19" customHeight="1" x14ac:dyDescent="0.35">
      <c r="B21" s="50">
        <v>0.54166666666666663</v>
      </c>
      <c r="C21" s="108">
        <v>1483516</v>
      </c>
      <c r="D21" s="51">
        <f>+C21-C16</f>
        <v>592</v>
      </c>
      <c r="E21" s="51">
        <f>+D21*1000/5/3600</f>
        <v>32.888888888888886</v>
      </c>
      <c r="F21" s="52"/>
      <c r="G21" s="168"/>
      <c r="H21" s="169"/>
      <c r="I21" s="9"/>
      <c r="J21" s="39"/>
      <c r="K21" s="9"/>
      <c r="L21" s="9"/>
      <c r="M21" s="9"/>
      <c r="N21" s="9"/>
      <c r="O21" s="38"/>
    </row>
    <row r="22" spans="2:15" ht="19" customHeight="1" x14ac:dyDescent="0.35">
      <c r="B22" s="35">
        <v>0.58333333333333337</v>
      </c>
      <c r="C22" s="6">
        <v>0</v>
      </c>
      <c r="D22" s="36">
        <v>0</v>
      </c>
      <c r="E22" s="36">
        <v>0</v>
      </c>
      <c r="F22" s="13"/>
      <c r="G22" s="155"/>
      <c r="H22" s="156"/>
      <c r="I22" s="9"/>
      <c r="J22" s="39"/>
      <c r="K22" s="9"/>
      <c r="L22" s="9"/>
      <c r="M22" s="9"/>
      <c r="N22" s="5"/>
      <c r="O22" s="41"/>
    </row>
    <row r="23" spans="2:15" ht="19" customHeight="1" x14ac:dyDescent="0.35">
      <c r="B23" s="35">
        <v>0.625</v>
      </c>
      <c r="C23" s="6">
        <v>0</v>
      </c>
      <c r="D23" s="36">
        <f t="shared" si="0"/>
        <v>0</v>
      </c>
      <c r="E23" s="36">
        <f t="shared" si="1"/>
        <v>0</v>
      </c>
      <c r="F23" s="13"/>
      <c r="G23" s="155"/>
      <c r="H23" s="156"/>
      <c r="I23" s="9"/>
      <c r="J23" s="39"/>
      <c r="K23" s="9"/>
      <c r="L23" s="9"/>
      <c r="M23" s="9"/>
      <c r="N23" s="5"/>
      <c r="O23" s="41"/>
    </row>
    <row r="24" spans="2:15" ht="19" customHeight="1" x14ac:dyDescent="0.35">
      <c r="B24" s="35">
        <v>0.66666666666666663</v>
      </c>
      <c r="C24" s="6">
        <v>0</v>
      </c>
      <c r="D24" s="36">
        <f t="shared" si="0"/>
        <v>0</v>
      </c>
      <c r="E24" s="36">
        <f t="shared" si="1"/>
        <v>0</v>
      </c>
      <c r="F24" s="13"/>
      <c r="G24" s="155"/>
      <c r="H24" s="156"/>
      <c r="I24" s="9"/>
      <c r="J24" s="39"/>
      <c r="K24" s="9"/>
      <c r="L24" s="9"/>
      <c r="M24" s="9"/>
      <c r="N24" s="5"/>
      <c r="O24" s="41"/>
    </row>
    <row r="25" spans="2:15" ht="19" customHeight="1" x14ac:dyDescent="0.35">
      <c r="B25" s="35">
        <v>0.70833333333333337</v>
      </c>
      <c r="C25" s="6">
        <v>0</v>
      </c>
      <c r="D25" s="36">
        <f t="shared" si="0"/>
        <v>0</v>
      </c>
      <c r="E25" s="36">
        <f t="shared" si="1"/>
        <v>0</v>
      </c>
      <c r="F25" s="12"/>
      <c r="G25" s="155"/>
      <c r="H25" s="156"/>
      <c r="I25" s="9"/>
      <c r="J25" s="39"/>
      <c r="K25" s="9"/>
      <c r="L25" s="9"/>
      <c r="M25" s="9"/>
      <c r="N25" s="5"/>
      <c r="O25" s="41"/>
    </row>
    <row r="26" spans="2:15" ht="19" customHeight="1" x14ac:dyDescent="0.35">
      <c r="B26" s="50">
        <v>0.75</v>
      </c>
      <c r="C26" s="109">
        <v>1484019</v>
      </c>
      <c r="D26" s="51">
        <f>+C26-C21</f>
        <v>503</v>
      </c>
      <c r="E26" s="51">
        <f>+D26*1000/5/3600</f>
        <v>27.944444444444443</v>
      </c>
      <c r="F26" s="52" t="s">
        <v>0</v>
      </c>
      <c r="G26" s="168"/>
      <c r="H26" s="169"/>
      <c r="I26" s="9"/>
      <c r="J26" s="39"/>
      <c r="K26" s="9"/>
      <c r="L26" s="9"/>
      <c r="M26" s="9"/>
      <c r="N26" s="5"/>
      <c r="O26" s="38"/>
    </row>
    <row r="27" spans="2:15" ht="19" customHeight="1" x14ac:dyDescent="0.35">
      <c r="B27" s="35">
        <v>0.79166666666666663</v>
      </c>
      <c r="C27" s="6">
        <v>0</v>
      </c>
      <c r="D27" s="36">
        <v>0</v>
      </c>
      <c r="E27" s="36">
        <v>0</v>
      </c>
      <c r="F27" s="13"/>
      <c r="G27" s="155"/>
      <c r="H27" s="156"/>
      <c r="I27" s="5"/>
      <c r="J27" s="33"/>
      <c r="K27" s="5"/>
      <c r="L27" s="5"/>
      <c r="M27" s="5"/>
      <c r="N27" s="5"/>
      <c r="O27" s="41"/>
    </row>
    <row r="28" spans="2:15" ht="19" customHeight="1" x14ac:dyDescent="0.35">
      <c r="B28" s="35">
        <v>0.83333333333333337</v>
      </c>
      <c r="C28" s="6">
        <v>0</v>
      </c>
      <c r="D28" s="36">
        <f t="shared" si="0"/>
        <v>0</v>
      </c>
      <c r="E28" s="36">
        <f t="shared" si="1"/>
        <v>0</v>
      </c>
      <c r="F28" s="13"/>
      <c r="G28" s="155"/>
      <c r="H28" s="156"/>
      <c r="I28" s="5"/>
      <c r="J28" s="33"/>
      <c r="K28" s="5"/>
      <c r="L28" s="5"/>
      <c r="M28" s="5"/>
      <c r="N28" s="5"/>
      <c r="O28" s="41"/>
    </row>
    <row r="29" spans="2:15" ht="19" customHeight="1" x14ac:dyDescent="0.35">
      <c r="B29" s="35">
        <v>0.875</v>
      </c>
      <c r="C29" s="6">
        <v>0</v>
      </c>
      <c r="D29" s="36">
        <f t="shared" si="0"/>
        <v>0</v>
      </c>
      <c r="E29" s="36">
        <f t="shared" si="1"/>
        <v>0</v>
      </c>
      <c r="F29" s="13"/>
      <c r="G29" s="155"/>
      <c r="H29" s="156"/>
      <c r="I29" s="5"/>
      <c r="J29" s="33"/>
      <c r="K29" s="5"/>
      <c r="L29" s="5"/>
      <c r="M29" s="5"/>
      <c r="N29" s="5"/>
      <c r="O29" s="41"/>
    </row>
    <row r="30" spans="2:15" ht="19" customHeight="1" x14ac:dyDescent="0.35">
      <c r="B30" s="35">
        <v>0.91666666666666663</v>
      </c>
      <c r="C30" s="6">
        <v>0</v>
      </c>
      <c r="D30" s="36">
        <f t="shared" si="0"/>
        <v>0</v>
      </c>
      <c r="E30" s="36">
        <f t="shared" si="1"/>
        <v>0</v>
      </c>
      <c r="F30" s="13"/>
      <c r="G30" s="155"/>
      <c r="H30" s="156"/>
      <c r="I30" s="5"/>
      <c r="J30" s="33"/>
      <c r="K30" s="5"/>
      <c r="L30" s="5"/>
      <c r="M30" s="5"/>
      <c r="N30" s="5"/>
      <c r="O30" s="41"/>
    </row>
    <row r="31" spans="2:15" ht="19" customHeight="1" x14ac:dyDescent="0.35">
      <c r="B31" s="35">
        <v>0.95833333333333337</v>
      </c>
      <c r="C31" s="6">
        <v>0</v>
      </c>
      <c r="D31" s="36">
        <f t="shared" si="0"/>
        <v>0</v>
      </c>
      <c r="E31" s="36">
        <f t="shared" si="1"/>
        <v>0</v>
      </c>
      <c r="F31" s="13"/>
      <c r="G31" s="155"/>
      <c r="H31" s="156"/>
      <c r="I31" s="5"/>
      <c r="J31" s="33"/>
      <c r="K31" s="5"/>
      <c r="L31" s="5"/>
      <c r="M31" s="5"/>
      <c r="N31" s="5"/>
      <c r="O31" s="41"/>
    </row>
    <row r="32" spans="2:15" ht="19" customHeight="1" thickBot="1" x14ac:dyDescent="0.4">
      <c r="B32" s="42">
        <v>1</v>
      </c>
      <c r="C32" s="7">
        <v>0</v>
      </c>
      <c r="D32" s="43">
        <f t="shared" si="0"/>
        <v>0</v>
      </c>
      <c r="E32" s="43">
        <f t="shared" si="1"/>
        <v>0</v>
      </c>
      <c r="F32" s="14"/>
      <c r="G32" s="157"/>
      <c r="H32" s="158"/>
      <c r="I32" s="5"/>
      <c r="J32" s="33"/>
      <c r="K32" s="5"/>
      <c r="L32" s="5"/>
      <c r="M32" s="5"/>
      <c r="N32" s="5"/>
      <c r="O32" s="41"/>
    </row>
    <row r="33" spans="2:15" ht="19" customHeight="1" x14ac:dyDescent="0.35">
      <c r="B33" s="45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5"/>
      <c r="O33" s="46"/>
    </row>
    <row r="34" spans="2:15" ht="19" customHeight="1" x14ac:dyDescent="0.35">
      <c r="B34" s="45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5"/>
      <c r="O34" s="46"/>
    </row>
    <row r="35" spans="2:15" ht="19" customHeight="1" x14ac:dyDescent="0.35">
      <c r="B35" s="45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5"/>
      <c r="O35" s="46"/>
    </row>
    <row r="36" spans="2:15" ht="19" customHeight="1" x14ac:dyDescent="0.35">
      <c r="B36" s="45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5"/>
      <c r="O36" s="46"/>
    </row>
    <row r="37" spans="2:15" ht="19" customHeight="1" x14ac:dyDescent="0.35">
      <c r="B37" s="45"/>
      <c r="C37" s="46"/>
      <c r="D37" s="46"/>
      <c r="E37" s="46"/>
      <c r="F37" s="46"/>
      <c r="G37" s="46"/>
      <c r="H37" s="46" t="s">
        <v>9</v>
      </c>
      <c r="I37" s="46"/>
      <c r="J37" s="46"/>
      <c r="K37" s="46"/>
      <c r="L37" s="46"/>
      <c r="M37" s="46"/>
      <c r="N37" s="5"/>
      <c r="O37" s="46"/>
    </row>
    <row r="38" spans="2:15" ht="19" customHeight="1" x14ac:dyDescent="0.35">
      <c r="B38" s="45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5"/>
      <c r="O38" s="47"/>
    </row>
    <row r="39" spans="2:15" ht="19" customHeight="1" x14ac:dyDescent="0.35">
      <c r="B39" s="45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5"/>
      <c r="O39" s="48"/>
    </row>
    <row r="40" spans="2:15" ht="19" customHeight="1" x14ac:dyDescent="0.35">
      <c r="B40" s="45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5"/>
      <c r="O40" s="48"/>
    </row>
    <row r="41" spans="2:15" ht="19" customHeight="1" x14ac:dyDescent="0.35">
      <c r="B41" s="45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5"/>
      <c r="O41" s="47"/>
    </row>
    <row r="42" spans="2:15" ht="19" customHeight="1" x14ac:dyDescent="0.35">
      <c r="B42" s="45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5"/>
      <c r="O42" s="47"/>
    </row>
    <row r="43" spans="2:15" ht="19" customHeight="1" x14ac:dyDescent="0.35">
      <c r="B43" s="45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5"/>
      <c r="O43" s="47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15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  <legacyDrawing r:id="rId3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7"/>
  <dimension ref="B1:R43"/>
  <sheetViews>
    <sheetView showGridLines="0" showWhiteSpace="0" topLeftCell="A10" zoomScale="85" zoomScaleNormal="85" zoomScalePageLayoutView="70" workbookViewId="0">
      <selection activeCell="C27" sqref="C27"/>
    </sheetView>
  </sheetViews>
  <sheetFormatPr baseColWidth="10" defaultColWidth="11.453125" defaultRowHeight="14.5" x14ac:dyDescent="0.35"/>
  <cols>
    <col min="1" max="1" width="1.26953125" style="1" customWidth="1"/>
    <col min="2" max="2" width="25.81640625" style="1" bestFit="1" customWidth="1"/>
    <col min="3" max="5" width="18.7265625" style="1" customWidth="1"/>
    <col min="6" max="6" width="93.54296875" style="1" customWidth="1"/>
    <col min="7" max="7" width="10.7265625" style="1" customWidth="1"/>
    <col min="8" max="8" width="14.453125" style="1" customWidth="1"/>
    <col min="9" max="9" width="10.7265625" style="1" customWidth="1"/>
    <col min="10" max="10" width="2.7265625" style="1" customWidth="1"/>
    <col min="11" max="11" width="10.7265625" style="1" customWidth="1"/>
    <col min="12" max="12" width="14.54296875" style="1" customWidth="1"/>
    <col min="13" max="13" width="10.7265625" style="1" customWidth="1"/>
    <col min="14" max="14" width="18" style="1" customWidth="1"/>
    <col min="15" max="15" width="68.7265625" style="1" customWidth="1"/>
    <col min="16" max="16384" width="11.453125" style="1"/>
  </cols>
  <sheetData>
    <row r="1" spans="2:18" ht="15" customHeight="1" thickBot="1" x14ac:dyDescent="0.4">
      <c r="C1" s="1" t="s">
        <v>0</v>
      </c>
    </row>
    <row r="2" spans="2:18" ht="18.75" customHeight="1" x14ac:dyDescent="0.35">
      <c r="B2" s="174"/>
      <c r="C2" s="175"/>
      <c r="D2" s="159" t="s">
        <v>4</v>
      </c>
      <c r="E2" s="160"/>
      <c r="F2" s="160"/>
      <c r="G2" s="160"/>
      <c r="H2" s="161"/>
      <c r="I2" s="16"/>
      <c r="J2" s="17"/>
      <c r="K2" s="17"/>
      <c r="L2" s="17"/>
      <c r="M2" s="17"/>
      <c r="N2" s="17"/>
      <c r="O2" s="17"/>
      <c r="P2" s="2"/>
    </row>
    <row r="3" spans="2:18" ht="18.75" customHeight="1" thickBot="1" x14ac:dyDescent="0.4">
      <c r="B3" s="176"/>
      <c r="C3" s="177"/>
      <c r="D3" s="162"/>
      <c r="E3" s="163"/>
      <c r="F3" s="163"/>
      <c r="G3" s="163"/>
      <c r="H3" s="164"/>
      <c r="I3" s="16"/>
      <c r="J3" s="17"/>
      <c r="K3" s="17"/>
      <c r="L3" s="17"/>
      <c r="M3" s="17"/>
      <c r="N3" s="17"/>
      <c r="O3" s="17"/>
      <c r="P3" s="2"/>
    </row>
    <row r="4" spans="2:18" ht="6.75" customHeight="1" thickBot="1" x14ac:dyDescent="0.4"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2"/>
    </row>
    <row r="5" spans="2:18" ht="22.5" customHeight="1" thickBot="1" x14ac:dyDescent="0.4">
      <c r="B5" s="19" t="s">
        <v>1</v>
      </c>
      <c r="C5" s="20" t="s">
        <v>8</v>
      </c>
      <c r="D5" s="165" t="s">
        <v>6</v>
      </c>
      <c r="E5" s="166"/>
      <c r="F5" s="166"/>
      <c r="G5" s="166"/>
      <c r="H5" s="167"/>
      <c r="I5" s="21"/>
      <c r="J5" s="21"/>
      <c r="K5" s="21"/>
      <c r="L5" s="21"/>
      <c r="M5" s="21"/>
      <c r="N5" s="18"/>
      <c r="O5" s="18"/>
      <c r="P5" s="2"/>
    </row>
    <row r="6" spans="2:18" ht="6" customHeight="1" thickBot="1" x14ac:dyDescent="0.4">
      <c r="B6" s="18"/>
      <c r="C6" s="22"/>
      <c r="D6" s="23"/>
      <c r="E6" s="23"/>
      <c r="F6" s="23"/>
      <c r="G6" s="23"/>
      <c r="H6" s="23"/>
      <c r="I6" s="23"/>
      <c r="J6" s="23"/>
      <c r="K6" s="23"/>
      <c r="L6" s="21"/>
      <c r="M6" s="21"/>
      <c r="N6" s="18"/>
      <c r="O6" s="18"/>
      <c r="P6" s="2"/>
    </row>
    <row r="7" spans="2:18" ht="15" customHeight="1" thickBot="1" x14ac:dyDescent="0.4">
      <c r="B7" s="24">
        <f>+'Día 16'!B7+1</f>
        <v>44698</v>
      </c>
      <c r="C7" s="25" t="s">
        <v>10</v>
      </c>
      <c r="D7" s="26" t="s">
        <v>3</v>
      </c>
      <c r="E7" s="27" t="s">
        <v>11</v>
      </c>
      <c r="F7" s="28" t="s">
        <v>5</v>
      </c>
      <c r="G7" s="170" t="s">
        <v>2</v>
      </c>
      <c r="H7" s="171"/>
      <c r="I7" s="29"/>
      <c r="J7" s="29"/>
      <c r="K7" s="5"/>
      <c r="L7" s="29"/>
      <c r="M7" s="29"/>
      <c r="N7" s="29"/>
      <c r="O7" s="30"/>
      <c r="P7" s="3"/>
    </row>
    <row r="8" spans="2:18" ht="15" customHeight="1" x14ac:dyDescent="0.35">
      <c r="B8" s="31" t="s">
        <v>7</v>
      </c>
      <c r="C8" s="54">
        <f>+'Día 16'!C26</f>
        <v>1484019</v>
      </c>
      <c r="D8" s="32" t="s">
        <v>0</v>
      </c>
      <c r="E8" s="32"/>
      <c r="F8" s="10" t="s">
        <v>0</v>
      </c>
      <c r="G8" s="172"/>
      <c r="H8" s="173"/>
      <c r="I8" s="33"/>
      <c r="J8" s="33"/>
      <c r="K8" s="5"/>
      <c r="L8" s="5"/>
      <c r="M8" s="5"/>
      <c r="N8" s="8"/>
      <c r="O8" s="34"/>
    </row>
    <row r="9" spans="2:18" ht="19" customHeight="1" x14ac:dyDescent="0.35">
      <c r="B9" s="35">
        <v>4.1666666666666664E-2</v>
      </c>
      <c r="C9" s="6">
        <v>0</v>
      </c>
      <c r="D9" s="36" t="s">
        <v>0</v>
      </c>
      <c r="E9" s="36" t="s">
        <v>0</v>
      </c>
      <c r="F9" s="11" t="s">
        <v>0</v>
      </c>
      <c r="G9" s="155"/>
      <c r="H9" s="156"/>
      <c r="I9" s="5"/>
      <c r="J9" s="33"/>
      <c r="K9" s="5"/>
      <c r="L9" s="5"/>
      <c r="M9" s="5"/>
      <c r="N9" s="5"/>
      <c r="O9" s="37"/>
      <c r="P9" s="4" t="s">
        <v>0</v>
      </c>
    </row>
    <row r="10" spans="2:18" ht="19" customHeight="1" x14ac:dyDescent="0.35">
      <c r="B10" s="35">
        <v>8.3333333333333329E-2</v>
      </c>
      <c r="C10" s="6">
        <v>0</v>
      </c>
      <c r="D10" s="36">
        <f>+C10-C9</f>
        <v>0</v>
      </c>
      <c r="E10" s="36">
        <f>+D10*0.277777777777778</f>
        <v>0</v>
      </c>
      <c r="F10" s="12"/>
      <c r="G10" s="155"/>
      <c r="H10" s="156"/>
      <c r="I10" s="5"/>
      <c r="J10" s="33"/>
      <c r="K10" s="5"/>
      <c r="L10" s="5"/>
      <c r="M10" s="5"/>
      <c r="N10" s="5"/>
      <c r="O10" s="38"/>
    </row>
    <row r="11" spans="2:18" ht="19" customHeight="1" x14ac:dyDescent="0.35">
      <c r="B11" s="35">
        <v>0.125</v>
      </c>
      <c r="C11" s="6">
        <v>0</v>
      </c>
      <c r="D11" s="36">
        <f t="shared" ref="D11:D32" si="0">+C11-C10</f>
        <v>0</v>
      </c>
      <c r="E11" s="36">
        <f t="shared" ref="E11:E32" si="1">+D11*1000/3600</f>
        <v>0</v>
      </c>
      <c r="F11" s="12"/>
      <c r="G11" s="155"/>
      <c r="H11" s="156"/>
      <c r="I11" s="5"/>
      <c r="J11" s="33"/>
      <c r="K11" s="5"/>
      <c r="L11" s="5"/>
      <c r="M11" s="5"/>
      <c r="N11" s="5"/>
      <c r="O11" s="38"/>
      <c r="R11" s="1" t="s">
        <v>0</v>
      </c>
    </row>
    <row r="12" spans="2:18" ht="19" customHeight="1" x14ac:dyDescent="0.35">
      <c r="B12" s="35">
        <v>0.16666666666666666</v>
      </c>
      <c r="C12" s="6">
        <v>0</v>
      </c>
      <c r="D12" s="36">
        <f t="shared" si="0"/>
        <v>0</v>
      </c>
      <c r="E12" s="36">
        <f t="shared" si="1"/>
        <v>0</v>
      </c>
      <c r="F12" s="12"/>
      <c r="G12" s="155"/>
      <c r="H12" s="156"/>
      <c r="I12" s="5"/>
      <c r="J12" s="33"/>
      <c r="K12" s="5"/>
      <c r="L12" s="5"/>
      <c r="M12" s="5"/>
      <c r="N12" s="5"/>
      <c r="O12" s="38"/>
    </row>
    <row r="13" spans="2:18" ht="19" customHeight="1" x14ac:dyDescent="0.35">
      <c r="B13" s="35">
        <v>0.20833333333333334</v>
      </c>
      <c r="C13" s="6">
        <v>0</v>
      </c>
      <c r="D13" s="36">
        <f t="shared" si="0"/>
        <v>0</v>
      </c>
      <c r="E13" s="36">
        <f t="shared" si="1"/>
        <v>0</v>
      </c>
      <c r="F13" s="12" t="s">
        <v>0</v>
      </c>
      <c r="G13" s="155"/>
      <c r="H13" s="156"/>
      <c r="I13" s="5"/>
      <c r="J13" s="33"/>
      <c r="K13" s="5"/>
      <c r="L13" s="5"/>
      <c r="M13" s="5"/>
      <c r="N13" s="5"/>
      <c r="O13" s="38"/>
    </row>
    <row r="14" spans="2:18" ht="19" customHeight="1" x14ac:dyDescent="0.35">
      <c r="B14" s="35">
        <v>0.25</v>
      </c>
      <c r="C14" s="6">
        <v>0</v>
      </c>
      <c r="D14" s="36">
        <f t="shared" si="0"/>
        <v>0</v>
      </c>
      <c r="E14" s="36">
        <f t="shared" si="1"/>
        <v>0</v>
      </c>
      <c r="F14" s="12" t="s">
        <v>0</v>
      </c>
      <c r="G14" s="155"/>
      <c r="H14" s="156"/>
      <c r="I14" s="5"/>
      <c r="J14" s="33"/>
      <c r="K14" s="5"/>
      <c r="L14" s="5"/>
      <c r="M14" s="5"/>
      <c r="N14" s="5"/>
      <c r="O14" s="38"/>
    </row>
    <row r="15" spans="2:18" ht="19" customHeight="1" x14ac:dyDescent="0.35">
      <c r="B15" s="35">
        <v>0.29166666666666669</v>
      </c>
      <c r="C15" s="6">
        <v>0</v>
      </c>
      <c r="D15" s="36">
        <f t="shared" si="0"/>
        <v>0</v>
      </c>
      <c r="E15" s="36">
        <f t="shared" si="1"/>
        <v>0</v>
      </c>
      <c r="F15" s="12"/>
      <c r="G15" s="155"/>
      <c r="H15" s="156"/>
      <c r="I15" s="5"/>
      <c r="J15" s="33"/>
      <c r="K15" s="5"/>
      <c r="L15" s="5"/>
      <c r="M15" s="5"/>
      <c r="N15" s="5"/>
      <c r="O15" s="38"/>
    </row>
    <row r="16" spans="2:18" ht="19" customHeight="1" x14ac:dyDescent="0.35">
      <c r="B16" s="50">
        <v>0.33333333333333331</v>
      </c>
      <c r="C16" s="110">
        <v>1485621</v>
      </c>
      <c r="D16" s="51">
        <f>+C16-C8</f>
        <v>1602</v>
      </c>
      <c r="E16" s="51">
        <f>+D16*1000/14/3600</f>
        <v>31.785714285714288</v>
      </c>
      <c r="F16" s="52"/>
      <c r="G16" s="168"/>
      <c r="H16" s="169"/>
      <c r="I16" s="9"/>
      <c r="J16" s="39"/>
      <c r="K16" s="9"/>
      <c r="L16" s="9"/>
      <c r="M16" s="9"/>
      <c r="N16" s="5"/>
      <c r="O16" s="38"/>
    </row>
    <row r="17" spans="2:15" ht="19" customHeight="1" x14ac:dyDescent="0.35">
      <c r="B17" s="35">
        <v>0.375</v>
      </c>
      <c r="C17" s="6">
        <v>0</v>
      </c>
      <c r="D17" s="36">
        <v>0</v>
      </c>
      <c r="E17" s="36">
        <v>0</v>
      </c>
      <c r="F17" s="12"/>
      <c r="G17" s="155"/>
      <c r="H17" s="156"/>
      <c r="I17" s="5"/>
      <c r="J17" s="33"/>
      <c r="K17" s="5"/>
      <c r="L17" s="5"/>
      <c r="M17" s="5"/>
      <c r="N17" s="5"/>
      <c r="O17" s="38"/>
    </row>
    <row r="18" spans="2:15" ht="19" customHeight="1" x14ac:dyDescent="0.35">
      <c r="B18" s="35">
        <v>0.41666666666666669</v>
      </c>
      <c r="C18" s="6">
        <v>0</v>
      </c>
      <c r="D18" s="36">
        <f t="shared" si="0"/>
        <v>0</v>
      </c>
      <c r="E18" s="36">
        <f t="shared" si="1"/>
        <v>0</v>
      </c>
      <c r="F18" s="12"/>
      <c r="G18" s="155"/>
      <c r="H18" s="156"/>
      <c r="I18" s="5"/>
      <c r="J18" s="33"/>
      <c r="K18" s="5"/>
      <c r="L18" s="5"/>
      <c r="M18" s="5"/>
      <c r="N18" s="5"/>
      <c r="O18" s="38"/>
    </row>
    <row r="19" spans="2:15" ht="19" customHeight="1" x14ac:dyDescent="0.35">
      <c r="B19" s="35">
        <v>0.45833333333333331</v>
      </c>
      <c r="C19" s="6">
        <v>0</v>
      </c>
      <c r="D19" s="36">
        <f t="shared" si="0"/>
        <v>0</v>
      </c>
      <c r="E19" s="36">
        <f t="shared" si="1"/>
        <v>0</v>
      </c>
      <c r="F19" s="12"/>
      <c r="G19" s="155"/>
      <c r="H19" s="156"/>
      <c r="I19" s="5"/>
      <c r="J19" s="33"/>
      <c r="K19" s="5"/>
      <c r="L19" s="5"/>
      <c r="M19" s="5"/>
      <c r="N19" s="5"/>
      <c r="O19" s="38"/>
    </row>
    <row r="20" spans="2:15" ht="19" customHeight="1" x14ac:dyDescent="0.35">
      <c r="B20" s="35">
        <v>0.5</v>
      </c>
      <c r="C20" s="6">
        <v>0</v>
      </c>
      <c r="D20" s="36">
        <f t="shared" si="0"/>
        <v>0</v>
      </c>
      <c r="E20" s="36">
        <f t="shared" si="1"/>
        <v>0</v>
      </c>
      <c r="F20" s="12"/>
      <c r="G20" s="155"/>
      <c r="H20" s="156"/>
      <c r="I20" s="5"/>
      <c r="J20" s="33"/>
      <c r="K20" s="5"/>
      <c r="L20" s="5"/>
      <c r="M20" s="5"/>
      <c r="N20" s="5"/>
      <c r="O20" s="38"/>
    </row>
    <row r="21" spans="2:15" ht="19" customHeight="1" x14ac:dyDescent="0.35">
      <c r="B21" s="50">
        <v>0.54166666666666663</v>
      </c>
      <c r="C21" s="98">
        <v>1486180</v>
      </c>
      <c r="D21" s="51">
        <f>+C21-C16</f>
        <v>559</v>
      </c>
      <c r="E21" s="51">
        <f>+D21*1000/5/3600</f>
        <v>31.055555555555557</v>
      </c>
      <c r="F21" s="52"/>
      <c r="G21" s="168"/>
      <c r="H21" s="169"/>
      <c r="I21" s="9"/>
      <c r="J21" s="39"/>
      <c r="K21" s="9"/>
      <c r="L21" s="9"/>
      <c r="M21" s="9"/>
      <c r="N21" s="9"/>
      <c r="O21" s="38"/>
    </row>
    <row r="22" spans="2:15" ht="19" customHeight="1" x14ac:dyDescent="0.35">
      <c r="B22" s="35">
        <v>0.58333333333333337</v>
      </c>
      <c r="C22" s="6">
        <v>0</v>
      </c>
      <c r="D22" s="36">
        <v>0</v>
      </c>
      <c r="E22" s="36">
        <v>0</v>
      </c>
      <c r="F22" s="13"/>
      <c r="G22" s="155"/>
      <c r="H22" s="156"/>
      <c r="I22" s="9"/>
      <c r="J22" s="39"/>
      <c r="K22" s="9"/>
      <c r="L22" s="9"/>
      <c r="M22" s="9"/>
      <c r="N22" s="5"/>
      <c r="O22" s="41"/>
    </row>
    <row r="23" spans="2:15" ht="19" customHeight="1" x14ac:dyDescent="0.35">
      <c r="B23" s="35">
        <v>0.625</v>
      </c>
      <c r="C23" s="6">
        <v>0</v>
      </c>
      <c r="D23" s="36">
        <f t="shared" si="0"/>
        <v>0</v>
      </c>
      <c r="E23" s="36">
        <f t="shared" si="1"/>
        <v>0</v>
      </c>
      <c r="F23" s="13"/>
      <c r="G23" s="155"/>
      <c r="H23" s="156"/>
      <c r="I23" s="9"/>
      <c r="J23" s="39"/>
      <c r="K23" s="9"/>
      <c r="L23" s="9"/>
      <c r="M23" s="9"/>
      <c r="N23" s="5"/>
      <c r="O23" s="41"/>
    </row>
    <row r="24" spans="2:15" ht="19" customHeight="1" x14ac:dyDescent="0.35">
      <c r="B24" s="35">
        <v>0.66666666666666663</v>
      </c>
      <c r="C24" s="6">
        <v>0</v>
      </c>
      <c r="D24" s="36">
        <f t="shared" si="0"/>
        <v>0</v>
      </c>
      <c r="E24" s="36">
        <f t="shared" si="1"/>
        <v>0</v>
      </c>
      <c r="F24" s="13"/>
      <c r="G24" s="155"/>
      <c r="H24" s="156"/>
      <c r="I24" s="9"/>
      <c r="J24" s="39"/>
      <c r="K24" s="9"/>
      <c r="L24" s="9"/>
      <c r="M24" s="9"/>
      <c r="N24" s="5"/>
      <c r="O24" s="41"/>
    </row>
    <row r="25" spans="2:15" ht="19" customHeight="1" x14ac:dyDescent="0.35">
      <c r="B25" s="35">
        <v>0.70833333333333337</v>
      </c>
      <c r="C25" s="6">
        <v>0</v>
      </c>
      <c r="D25" s="36">
        <f t="shared" si="0"/>
        <v>0</v>
      </c>
      <c r="E25" s="36">
        <f t="shared" si="1"/>
        <v>0</v>
      </c>
      <c r="F25" s="13"/>
      <c r="G25" s="155"/>
      <c r="H25" s="156"/>
      <c r="I25" s="9"/>
      <c r="J25" s="39"/>
      <c r="K25" s="9"/>
      <c r="L25" s="9"/>
      <c r="M25" s="9"/>
      <c r="N25" s="5"/>
      <c r="O25" s="41"/>
    </row>
    <row r="26" spans="2:15" ht="19" customHeight="1" x14ac:dyDescent="0.35">
      <c r="B26" s="50">
        <v>0.75</v>
      </c>
      <c r="C26" s="98">
        <v>1486734</v>
      </c>
      <c r="D26" s="51">
        <f>+C26-C21</f>
        <v>554</v>
      </c>
      <c r="E26" s="51">
        <f>+D26*1000/5/3600</f>
        <v>30.777777777777779</v>
      </c>
      <c r="F26" s="56"/>
      <c r="G26" s="168"/>
      <c r="H26" s="169"/>
      <c r="I26" s="9"/>
      <c r="J26" s="39"/>
      <c r="K26" s="9"/>
      <c r="L26" s="9"/>
      <c r="M26" s="9"/>
      <c r="N26" s="5"/>
      <c r="O26" s="38"/>
    </row>
    <row r="27" spans="2:15" ht="19" customHeight="1" x14ac:dyDescent="0.35">
      <c r="B27" s="35">
        <v>0.79166666666666663</v>
      </c>
      <c r="C27" s="6">
        <v>0</v>
      </c>
      <c r="D27" s="36">
        <v>0</v>
      </c>
      <c r="E27" s="36">
        <v>0</v>
      </c>
      <c r="F27" s="13"/>
      <c r="G27" s="155"/>
      <c r="H27" s="156"/>
      <c r="I27" s="5"/>
      <c r="J27" s="33"/>
      <c r="K27" s="5"/>
      <c r="L27" s="5"/>
      <c r="M27" s="5"/>
      <c r="N27" s="5"/>
      <c r="O27" s="41"/>
    </row>
    <row r="28" spans="2:15" ht="19" customHeight="1" x14ac:dyDescent="0.35">
      <c r="B28" s="35">
        <v>0.83333333333333337</v>
      </c>
      <c r="C28" s="6">
        <v>0</v>
      </c>
      <c r="D28" s="36">
        <f t="shared" si="0"/>
        <v>0</v>
      </c>
      <c r="E28" s="36">
        <f t="shared" si="1"/>
        <v>0</v>
      </c>
      <c r="F28" s="13"/>
      <c r="G28" s="155"/>
      <c r="H28" s="156"/>
      <c r="I28" s="5"/>
      <c r="J28" s="33"/>
      <c r="K28" s="5"/>
      <c r="L28" s="5"/>
      <c r="M28" s="5"/>
      <c r="N28" s="5"/>
      <c r="O28" s="41"/>
    </row>
    <row r="29" spans="2:15" ht="19" customHeight="1" x14ac:dyDescent="0.35">
      <c r="B29" s="35">
        <v>0.875</v>
      </c>
      <c r="C29" s="6">
        <v>0</v>
      </c>
      <c r="D29" s="36">
        <f t="shared" si="0"/>
        <v>0</v>
      </c>
      <c r="E29" s="36">
        <f t="shared" si="1"/>
        <v>0</v>
      </c>
      <c r="F29" s="13"/>
      <c r="G29" s="155"/>
      <c r="H29" s="156"/>
      <c r="I29" s="5"/>
      <c r="J29" s="33"/>
      <c r="K29" s="5"/>
      <c r="L29" s="5"/>
      <c r="M29" s="5"/>
      <c r="N29" s="5"/>
      <c r="O29" s="41"/>
    </row>
    <row r="30" spans="2:15" ht="19" customHeight="1" x14ac:dyDescent="0.35">
      <c r="B30" s="35">
        <v>0.91666666666666663</v>
      </c>
      <c r="C30" s="6">
        <v>0</v>
      </c>
      <c r="D30" s="36">
        <f t="shared" si="0"/>
        <v>0</v>
      </c>
      <c r="E30" s="36">
        <f t="shared" si="1"/>
        <v>0</v>
      </c>
      <c r="F30" s="13"/>
      <c r="G30" s="155"/>
      <c r="H30" s="156"/>
      <c r="I30" s="5"/>
      <c r="J30" s="33"/>
      <c r="K30" s="5"/>
      <c r="L30" s="5"/>
      <c r="M30" s="5"/>
      <c r="N30" s="5"/>
      <c r="O30" s="41"/>
    </row>
    <row r="31" spans="2:15" ht="19" customHeight="1" x14ac:dyDescent="0.35">
      <c r="B31" s="35">
        <v>0.95833333333333337</v>
      </c>
      <c r="C31" s="6">
        <v>0</v>
      </c>
      <c r="D31" s="36">
        <f t="shared" si="0"/>
        <v>0</v>
      </c>
      <c r="E31" s="36">
        <f t="shared" si="1"/>
        <v>0</v>
      </c>
      <c r="F31" s="13"/>
      <c r="G31" s="155"/>
      <c r="H31" s="156"/>
      <c r="I31" s="5"/>
      <c r="J31" s="33"/>
      <c r="K31" s="5"/>
      <c r="L31" s="5"/>
      <c r="M31" s="5"/>
      <c r="N31" s="5"/>
      <c r="O31" s="41"/>
    </row>
    <row r="32" spans="2:15" ht="19" customHeight="1" thickBot="1" x14ac:dyDescent="0.4">
      <c r="B32" s="42">
        <v>1</v>
      </c>
      <c r="C32" s="7">
        <v>0</v>
      </c>
      <c r="D32" s="43">
        <f t="shared" si="0"/>
        <v>0</v>
      </c>
      <c r="E32" s="43">
        <f t="shared" si="1"/>
        <v>0</v>
      </c>
      <c r="F32" s="14"/>
      <c r="G32" s="157"/>
      <c r="H32" s="158"/>
      <c r="I32" s="5"/>
      <c r="J32" s="33"/>
      <c r="K32" s="5"/>
      <c r="L32" s="5"/>
      <c r="M32" s="5"/>
      <c r="N32" s="5"/>
      <c r="O32" s="41"/>
    </row>
    <row r="33" spans="2:15" ht="19" customHeight="1" x14ac:dyDescent="0.35">
      <c r="B33" s="45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5"/>
      <c r="O33" s="46"/>
    </row>
    <row r="34" spans="2:15" ht="19" customHeight="1" x14ac:dyDescent="0.35">
      <c r="B34" s="45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5"/>
      <c r="O34" s="46"/>
    </row>
    <row r="35" spans="2:15" ht="19" customHeight="1" x14ac:dyDescent="0.35">
      <c r="B35" s="45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5"/>
      <c r="O35" s="46"/>
    </row>
    <row r="36" spans="2:15" ht="19" customHeight="1" x14ac:dyDescent="0.35">
      <c r="B36" s="45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5"/>
      <c r="O36" s="46"/>
    </row>
    <row r="37" spans="2:15" ht="19" customHeight="1" x14ac:dyDescent="0.35">
      <c r="B37" s="45"/>
      <c r="C37" s="46"/>
      <c r="D37" s="46"/>
      <c r="E37" s="46"/>
      <c r="F37" s="46"/>
      <c r="G37" s="46"/>
      <c r="H37" s="46" t="s">
        <v>9</v>
      </c>
      <c r="I37" s="46"/>
      <c r="J37" s="46"/>
      <c r="K37" s="46"/>
      <c r="L37" s="46"/>
      <c r="M37" s="46"/>
      <c r="N37" s="5"/>
      <c r="O37" s="46"/>
    </row>
    <row r="38" spans="2:15" ht="19" customHeight="1" x14ac:dyDescent="0.35">
      <c r="B38" s="45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5"/>
      <c r="O38" s="47"/>
    </row>
    <row r="39" spans="2:15" ht="19" customHeight="1" x14ac:dyDescent="0.35">
      <c r="B39" s="45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5"/>
      <c r="O39" s="48"/>
    </row>
    <row r="40" spans="2:15" ht="19" customHeight="1" x14ac:dyDescent="0.35">
      <c r="B40" s="45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5"/>
      <c r="O40" s="48"/>
    </row>
    <row r="41" spans="2:15" ht="19" customHeight="1" x14ac:dyDescent="0.35">
      <c r="B41" s="45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5"/>
      <c r="O41" s="47"/>
    </row>
    <row r="42" spans="2:15" ht="19" customHeight="1" x14ac:dyDescent="0.35">
      <c r="B42" s="45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5"/>
      <c r="O42" s="47"/>
    </row>
    <row r="43" spans="2:15" ht="19" customHeight="1" x14ac:dyDescent="0.35">
      <c r="B43" s="45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5"/>
      <c r="O43" s="47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14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  <legacyDrawing r:id="rId3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8"/>
  <dimension ref="B1:R43"/>
  <sheetViews>
    <sheetView showGridLines="0" showWhiteSpace="0" topLeftCell="A16" zoomScale="85" zoomScaleNormal="85" zoomScalePageLayoutView="70" workbookViewId="0">
      <selection activeCell="C27" sqref="C27"/>
    </sheetView>
  </sheetViews>
  <sheetFormatPr baseColWidth="10" defaultColWidth="11.453125" defaultRowHeight="14.5" x14ac:dyDescent="0.35"/>
  <cols>
    <col min="1" max="1" width="1.26953125" style="1" customWidth="1"/>
    <col min="2" max="2" width="25.81640625" style="1" bestFit="1" customWidth="1"/>
    <col min="3" max="5" width="18.7265625" style="1" customWidth="1"/>
    <col min="6" max="6" width="93.54296875" style="1" customWidth="1"/>
    <col min="7" max="7" width="10.7265625" style="1" customWidth="1"/>
    <col min="8" max="8" width="14.453125" style="1" customWidth="1"/>
    <col min="9" max="9" width="10.7265625" style="1" customWidth="1"/>
    <col min="10" max="10" width="2.7265625" style="1" customWidth="1"/>
    <col min="11" max="11" width="10.7265625" style="1" customWidth="1"/>
    <col min="12" max="12" width="14.54296875" style="1" customWidth="1"/>
    <col min="13" max="13" width="10.7265625" style="1" customWidth="1"/>
    <col min="14" max="14" width="18" style="1" customWidth="1"/>
    <col min="15" max="15" width="68.7265625" style="1" customWidth="1"/>
    <col min="16" max="16384" width="11.453125" style="1"/>
  </cols>
  <sheetData>
    <row r="1" spans="2:18" ht="15" customHeight="1" thickBot="1" x14ac:dyDescent="0.4">
      <c r="C1" s="1" t="s">
        <v>0</v>
      </c>
    </row>
    <row r="2" spans="2:18" ht="18.75" customHeight="1" x14ac:dyDescent="0.35">
      <c r="B2" s="174"/>
      <c r="C2" s="175"/>
      <c r="D2" s="159" t="s">
        <v>4</v>
      </c>
      <c r="E2" s="160"/>
      <c r="F2" s="160"/>
      <c r="G2" s="160"/>
      <c r="H2" s="161"/>
      <c r="I2" s="16"/>
      <c r="J2" s="17"/>
      <c r="K2" s="17"/>
      <c r="L2" s="17"/>
      <c r="M2" s="17"/>
      <c r="N2" s="17"/>
      <c r="O2" s="17"/>
      <c r="P2" s="2"/>
    </row>
    <row r="3" spans="2:18" ht="18.75" customHeight="1" thickBot="1" x14ac:dyDescent="0.4">
      <c r="B3" s="176"/>
      <c r="C3" s="177"/>
      <c r="D3" s="162"/>
      <c r="E3" s="163"/>
      <c r="F3" s="163"/>
      <c r="G3" s="163"/>
      <c r="H3" s="164"/>
      <c r="I3" s="16"/>
      <c r="J3" s="17"/>
      <c r="K3" s="17"/>
      <c r="L3" s="17"/>
      <c r="M3" s="17"/>
      <c r="N3" s="17"/>
      <c r="O3" s="17"/>
      <c r="P3" s="2"/>
    </row>
    <row r="4" spans="2:18" ht="6.75" customHeight="1" thickBot="1" x14ac:dyDescent="0.4"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2"/>
    </row>
    <row r="5" spans="2:18" ht="22.5" customHeight="1" thickBot="1" x14ac:dyDescent="0.4">
      <c r="B5" s="19" t="s">
        <v>1</v>
      </c>
      <c r="C5" s="20" t="s">
        <v>8</v>
      </c>
      <c r="D5" s="165" t="s">
        <v>6</v>
      </c>
      <c r="E5" s="166"/>
      <c r="F5" s="166"/>
      <c r="G5" s="166"/>
      <c r="H5" s="167"/>
      <c r="I5" s="21"/>
      <c r="J5" s="21"/>
      <c r="K5" s="21"/>
      <c r="L5" s="21"/>
      <c r="M5" s="21"/>
      <c r="N5" s="18"/>
      <c r="O5" s="18"/>
      <c r="P5" s="2"/>
    </row>
    <row r="6" spans="2:18" ht="6" customHeight="1" thickBot="1" x14ac:dyDescent="0.4">
      <c r="B6" s="18"/>
      <c r="C6" s="22"/>
      <c r="D6" s="23"/>
      <c r="E6" s="23"/>
      <c r="F6" s="23"/>
      <c r="G6" s="23"/>
      <c r="H6" s="23"/>
      <c r="I6" s="23"/>
      <c r="J6" s="23"/>
      <c r="K6" s="23"/>
      <c r="L6" s="21"/>
      <c r="M6" s="21"/>
      <c r="N6" s="18"/>
      <c r="O6" s="18"/>
      <c r="P6" s="2"/>
    </row>
    <row r="7" spans="2:18" ht="15" customHeight="1" thickBot="1" x14ac:dyDescent="0.4">
      <c r="B7" s="24">
        <f>+'Día 17'!B7+1</f>
        <v>44699</v>
      </c>
      <c r="C7" s="25" t="s">
        <v>10</v>
      </c>
      <c r="D7" s="26" t="s">
        <v>3</v>
      </c>
      <c r="E7" s="27" t="s">
        <v>11</v>
      </c>
      <c r="F7" s="28" t="s">
        <v>5</v>
      </c>
      <c r="G7" s="170" t="s">
        <v>2</v>
      </c>
      <c r="H7" s="171"/>
      <c r="I7" s="29"/>
      <c r="J7" s="29"/>
      <c r="K7" s="5"/>
      <c r="L7" s="29"/>
      <c r="M7" s="29"/>
      <c r="N7" s="29"/>
      <c r="O7" s="30"/>
      <c r="P7" s="3"/>
    </row>
    <row r="8" spans="2:18" ht="15" customHeight="1" x14ac:dyDescent="0.35">
      <c r="B8" s="31" t="s">
        <v>7</v>
      </c>
      <c r="C8" s="54">
        <f>+'Día 17'!C26</f>
        <v>1486734</v>
      </c>
      <c r="D8" s="32" t="s">
        <v>0</v>
      </c>
      <c r="E8" s="32"/>
      <c r="F8" s="10" t="s">
        <v>0</v>
      </c>
      <c r="G8" s="172"/>
      <c r="H8" s="173"/>
      <c r="I8" s="33"/>
      <c r="J8" s="33"/>
      <c r="K8" s="5"/>
      <c r="L8" s="5"/>
      <c r="M8" s="5"/>
      <c r="N8" s="8"/>
      <c r="O8" s="34"/>
    </row>
    <row r="9" spans="2:18" ht="19" customHeight="1" x14ac:dyDescent="0.35">
      <c r="B9" s="35">
        <v>4.1666666666666664E-2</v>
      </c>
      <c r="C9" s="6">
        <v>0</v>
      </c>
      <c r="D9" s="36" t="s">
        <v>0</v>
      </c>
      <c r="E9" s="36" t="s">
        <v>0</v>
      </c>
      <c r="F9" s="11" t="s">
        <v>0</v>
      </c>
      <c r="G9" s="155"/>
      <c r="H9" s="156"/>
      <c r="I9" s="5"/>
      <c r="J9" s="33"/>
      <c r="K9" s="5"/>
      <c r="L9" s="5"/>
      <c r="M9" s="5"/>
      <c r="N9" s="5"/>
      <c r="O9" s="37"/>
      <c r="P9" s="4" t="s">
        <v>0</v>
      </c>
    </row>
    <row r="10" spans="2:18" ht="19" customHeight="1" x14ac:dyDescent="0.35">
      <c r="B10" s="35">
        <v>8.3333333333333329E-2</v>
      </c>
      <c r="C10" s="6">
        <v>0</v>
      </c>
      <c r="D10" s="36">
        <f>+C10-C9</f>
        <v>0</v>
      </c>
      <c r="E10" s="36">
        <f>+D10*0.277777777777778</f>
        <v>0</v>
      </c>
      <c r="F10" s="12"/>
      <c r="G10" s="155"/>
      <c r="H10" s="156"/>
      <c r="I10" s="5"/>
      <c r="J10" s="33"/>
      <c r="K10" s="5"/>
      <c r="L10" s="5"/>
      <c r="M10" s="5"/>
      <c r="N10" s="5"/>
      <c r="O10" s="38"/>
    </row>
    <row r="11" spans="2:18" ht="19" customHeight="1" x14ac:dyDescent="0.35">
      <c r="B11" s="35">
        <v>0.125</v>
      </c>
      <c r="C11" s="6">
        <v>0</v>
      </c>
      <c r="D11" s="36">
        <f t="shared" ref="D11:D32" si="0">+C11-C10</f>
        <v>0</v>
      </c>
      <c r="E11" s="36">
        <f t="shared" ref="E11:E32" si="1">+D11*1000/3600</f>
        <v>0</v>
      </c>
      <c r="F11" s="12"/>
      <c r="G11" s="155"/>
      <c r="H11" s="156"/>
      <c r="I11" s="5"/>
      <c r="J11" s="33"/>
      <c r="K11" s="5"/>
      <c r="L11" s="5"/>
      <c r="M11" s="5"/>
      <c r="N11" s="5"/>
      <c r="O11" s="38"/>
      <c r="R11" s="1" t="s">
        <v>0</v>
      </c>
    </row>
    <row r="12" spans="2:18" ht="19" customHeight="1" x14ac:dyDescent="0.35">
      <c r="B12" s="35">
        <v>0.16666666666666666</v>
      </c>
      <c r="C12" s="6">
        <v>0</v>
      </c>
      <c r="D12" s="36">
        <f t="shared" si="0"/>
        <v>0</v>
      </c>
      <c r="E12" s="36">
        <f t="shared" si="1"/>
        <v>0</v>
      </c>
      <c r="F12" s="12"/>
      <c r="G12" s="155"/>
      <c r="H12" s="156"/>
      <c r="I12" s="5"/>
      <c r="J12" s="33"/>
      <c r="K12" s="5"/>
      <c r="L12" s="5"/>
      <c r="M12" s="5"/>
      <c r="N12" s="5"/>
      <c r="O12" s="38"/>
    </row>
    <row r="13" spans="2:18" ht="19" customHeight="1" x14ac:dyDescent="0.35">
      <c r="B13" s="35">
        <v>0.20833333333333334</v>
      </c>
      <c r="C13" s="6">
        <v>0</v>
      </c>
      <c r="D13" s="36">
        <f t="shared" si="0"/>
        <v>0</v>
      </c>
      <c r="E13" s="36">
        <f t="shared" si="1"/>
        <v>0</v>
      </c>
      <c r="F13" s="12" t="s">
        <v>0</v>
      </c>
      <c r="G13" s="155"/>
      <c r="H13" s="156"/>
      <c r="I13" s="5"/>
      <c r="J13" s="33"/>
      <c r="K13" s="5"/>
      <c r="L13" s="5"/>
      <c r="M13" s="5"/>
      <c r="N13" s="5"/>
      <c r="O13" s="38"/>
    </row>
    <row r="14" spans="2:18" ht="19" customHeight="1" x14ac:dyDescent="0.35">
      <c r="B14" s="35">
        <v>0.25</v>
      </c>
      <c r="C14" s="6">
        <v>0</v>
      </c>
      <c r="D14" s="36">
        <f t="shared" si="0"/>
        <v>0</v>
      </c>
      <c r="E14" s="36">
        <f t="shared" si="1"/>
        <v>0</v>
      </c>
      <c r="F14" s="12" t="s">
        <v>0</v>
      </c>
      <c r="G14" s="155"/>
      <c r="H14" s="156"/>
      <c r="I14" s="5"/>
      <c r="J14" s="33"/>
      <c r="K14" s="5"/>
      <c r="L14" s="5"/>
      <c r="M14" s="5"/>
      <c r="N14" s="5"/>
      <c r="O14" s="38"/>
    </row>
    <row r="15" spans="2:18" ht="19" customHeight="1" x14ac:dyDescent="0.35">
      <c r="B15" s="35">
        <v>0.29166666666666669</v>
      </c>
      <c r="C15" s="6">
        <v>0</v>
      </c>
      <c r="D15" s="36">
        <f t="shared" si="0"/>
        <v>0</v>
      </c>
      <c r="E15" s="36">
        <f t="shared" si="1"/>
        <v>0</v>
      </c>
      <c r="F15" s="12"/>
      <c r="G15" s="155"/>
      <c r="H15" s="156"/>
      <c r="I15" s="5"/>
      <c r="J15" s="33"/>
      <c r="K15" s="5"/>
      <c r="L15" s="5"/>
      <c r="M15" s="5"/>
      <c r="N15" s="5"/>
      <c r="O15" s="38"/>
    </row>
    <row r="16" spans="2:18" ht="19" customHeight="1" x14ac:dyDescent="0.35">
      <c r="B16" s="50">
        <v>0.33333333333333331</v>
      </c>
      <c r="C16" s="98">
        <v>1488288</v>
      </c>
      <c r="D16" s="51">
        <f>+C16-C8</f>
        <v>1554</v>
      </c>
      <c r="E16" s="51">
        <f>+D16*1000/14/3600</f>
        <v>30.833333333333332</v>
      </c>
      <c r="F16" s="52"/>
      <c r="G16" s="168" t="s">
        <v>0</v>
      </c>
      <c r="H16" s="169"/>
      <c r="I16" s="9"/>
      <c r="J16" s="39"/>
      <c r="K16" s="9"/>
      <c r="L16" s="9"/>
      <c r="M16" s="9"/>
      <c r="N16" s="5"/>
      <c r="O16" s="38"/>
    </row>
    <row r="17" spans="2:15" ht="19" customHeight="1" x14ac:dyDescent="0.35">
      <c r="B17" s="35">
        <v>0.375</v>
      </c>
      <c r="C17" s="6">
        <v>0</v>
      </c>
      <c r="D17" s="36">
        <v>0</v>
      </c>
      <c r="E17" s="36">
        <v>0</v>
      </c>
      <c r="F17" s="12"/>
      <c r="G17" s="155"/>
      <c r="H17" s="156"/>
      <c r="I17" s="5"/>
      <c r="J17" s="33"/>
      <c r="K17" s="5"/>
      <c r="L17" s="5"/>
      <c r="M17" s="5"/>
      <c r="N17" s="5"/>
      <c r="O17" s="38"/>
    </row>
    <row r="18" spans="2:15" ht="19" customHeight="1" x14ac:dyDescent="0.35">
      <c r="B18" s="35">
        <v>0.41666666666666669</v>
      </c>
      <c r="C18" s="6">
        <v>0</v>
      </c>
      <c r="D18" s="36">
        <f t="shared" si="0"/>
        <v>0</v>
      </c>
      <c r="E18" s="36">
        <f t="shared" si="1"/>
        <v>0</v>
      </c>
      <c r="F18" s="12"/>
      <c r="G18" s="155"/>
      <c r="H18" s="156"/>
      <c r="I18" s="5"/>
      <c r="J18" s="33"/>
      <c r="K18" s="5"/>
      <c r="L18" s="5"/>
      <c r="M18" s="5"/>
      <c r="N18" s="5"/>
      <c r="O18" s="38"/>
    </row>
    <row r="19" spans="2:15" ht="19" customHeight="1" x14ac:dyDescent="0.35">
      <c r="B19" s="35">
        <v>0.45833333333333331</v>
      </c>
      <c r="C19" s="6">
        <v>0</v>
      </c>
      <c r="D19" s="36">
        <f t="shared" si="0"/>
        <v>0</v>
      </c>
      <c r="E19" s="36">
        <f t="shared" si="1"/>
        <v>0</v>
      </c>
      <c r="F19" s="12"/>
      <c r="G19" s="155"/>
      <c r="H19" s="156"/>
      <c r="I19" s="5"/>
      <c r="J19" s="33"/>
      <c r="K19" s="5"/>
      <c r="L19" s="5"/>
      <c r="M19" s="5"/>
      <c r="N19" s="5"/>
      <c r="O19" s="38"/>
    </row>
    <row r="20" spans="2:15" ht="19" customHeight="1" x14ac:dyDescent="0.35">
      <c r="B20" s="35">
        <v>0.5</v>
      </c>
      <c r="C20" s="6">
        <v>0</v>
      </c>
      <c r="D20" s="36">
        <f t="shared" si="0"/>
        <v>0</v>
      </c>
      <c r="E20" s="36">
        <f t="shared" si="1"/>
        <v>0</v>
      </c>
      <c r="F20" s="12"/>
      <c r="G20" s="155"/>
      <c r="H20" s="156"/>
      <c r="I20" s="5"/>
      <c r="J20" s="33"/>
      <c r="K20" s="5"/>
      <c r="L20" s="5"/>
      <c r="M20" s="5"/>
      <c r="N20" s="5"/>
      <c r="O20" s="38"/>
    </row>
    <row r="21" spans="2:15" ht="19" customHeight="1" x14ac:dyDescent="0.35">
      <c r="B21" s="50">
        <v>0.54166666666666663</v>
      </c>
      <c r="C21" s="111">
        <v>1488840</v>
      </c>
      <c r="D21" s="51">
        <f>+C21-C16</f>
        <v>552</v>
      </c>
      <c r="E21" s="51">
        <f>+D21*1000/5/3600</f>
        <v>30.666666666666668</v>
      </c>
      <c r="F21" s="52"/>
      <c r="G21" s="168" t="s">
        <v>0</v>
      </c>
      <c r="H21" s="169"/>
      <c r="I21" s="9"/>
      <c r="J21" s="39"/>
      <c r="K21" s="9"/>
      <c r="L21" s="9"/>
      <c r="M21" s="9"/>
      <c r="N21" s="9"/>
      <c r="O21" s="38"/>
    </row>
    <row r="22" spans="2:15" ht="19" customHeight="1" x14ac:dyDescent="0.35">
      <c r="B22" s="35">
        <v>0.58333333333333337</v>
      </c>
      <c r="C22" s="6">
        <v>0</v>
      </c>
      <c r="D22" s="36">
        <v>0</v>
      </c>
      <c r="E22" s="36">
        <v>0</v>
      </c>
      <c r="F22" s="13"/>
      <c r="G22" s="155"/>
      <c r="H22" s="156"/>
      <c r="I22" s="9"/>
      <c r="J22" s="39"/>
      <c r="K22" s="9"/>
      <c r="L22" s="9"/>
      <c r="M22" s="9"/>
      <c r="N22" s="5"/>
      <c r="O22" s="41"/>
    </row>
    <row r="23" spans="2:15" ht="19" customHeight="1" x14ac:dyDescent="0.35">
      <c r="B23" s="35">
        <v>0.625</v>
      </c>
      <c r="C23" s="6">
        <v>0</v>
      </c>
      <c r="D23" s="36">
        <f t="shared" si="0"/>
        <v>0</v>
      </c>
      <c r="E23" s="36">
        <f t="shared" si="1"/>
        <v>0</v>
      </c>
      <c r="F23" s="13"/>
      <c r="G23" s="155"/>
      <c r="H23" s="156"/>
      <c r="I23" s="9"/>
      <c r="J23" s="39"/>
      <c r="K23" s="9"/>
      <c r="L23" s="9"/>
      <c r="M23" s="9"/>
      <c r="N23" s="5"/>
      <c r="O23" s="41"/>
    </row>
    <row r="24" spans="2:15" ht="19" customHeight="1" x14ac:dyDescent="0.35">
      <c r="B24" s="35">
        <v>0.66666666666666663</v>
      </c>
      <c r="C24" s="6">
        <v>0</v>
      </c>
      <c r="D24" s="36">
        <f t="shared" si="0"/>
        <v>0</v>
      </c>
      <c r="E24" s="36">
        <f t="shared" si="1"/>
        <v>0</v>
      </c>
      <c r="F24" s="13"/>
      <c r="G24" s="155"/>
      <c r="H24" s="156"/>
      <c r="I24" s="9"/>
      <c r="J24" s="39"/>
      <c r="K24" s="9"/>
      <c r="L24" s="9"/>
      <c r="M24" s="9"/>
      <c r="N24" s="5"/>
      <c r="O24" s="41"/>
    </row>
    <row r="25" spans="2:15" ht="19" customHeight="1" x14ac:dyDescent="0.35">
      <c r="B25" s="35">
        <v>0.70833333333333337</v>
      </c>
      <c r="C25" s="6">
        <v>0</v>
      </c>
      <c r="D25" s="36">
        <f t="shared" si="0"/>
        <v>0</v>
      </c>
      <c r="E25" s="36">
        <f t="shared" si="1"/>
        <v>0</v>
      </c>
      <c r="F25" s="13"/>
      <c r="G25" s="155"/>
      <c r="H25" s="156"/>
      <c r="I25" s="9"/>
      <c r="J25" s="39"/>
      <c r="K25" s="9"/>
      <c r="L25" s="9"/>
      <c r="M25" s="9"/>
      <c r="N25" s="5"/>
      <c r="O25" s="41"/>
    </row>
    <row r="26" spans="2:15" ht="19" customHeight="1" x14ac:dyDescent="0.35">
      <c r="B26" s="50">
        <v>0.75</v>
      </c>
      <c r="C26" s="112">
        <v>1489380</v>
      </c>
      <c r="D26" s="51">
        <f>+C26-C21</f>
        <v>540</v>
      </c>
      <c r="E26" s="51">
        <f>+D26*1000/5/3600</f>
        <v>30</v>
      </c>
      <c r="F26" s="52" t="s">
        <v>0</v>
      </c>
      <c r="G26" s="168" t="s">
        <v>0</v>
      </c>
      <c r="H26" s="169"/>
      <c r="I26" s="9"/>
      <c r="J26" s="39"/>
      <c r="K26" s="9"/>
      <c r="L26" s="9"/>
      <c r="M26" s="9"/>
      <c r="N26" s="5"/>
      <c r="O26" s="38"/>
    </row>
    <row r="27" spans="2:15" ht="19" customHeight="1" x14ac:dyDescent="0.35">
      <c r="B27" s="35">
        <v>0.79166666666666663</v>
      </c>
      <c r="C27" s="6">
        <v>0</v>
      </c>
      <c r="D27" s="36">
        <v>0</v>
      </c>
      <c r="E27" s="36">
        <v>0</v>
      </c>
      <c r="F27" s="12"/>
      <c r="G27" s="155"/>
      <c r="H27" s="156"/>
      <c r="I27" s="5"/>
      <c r="J27" s="33"/>
      <c r="K27" s="5"/>
      <c r="L27" s="5"/>
      <c r="M27" s="5"/>
      <c r="N27" s="5"/>
      <c r="O27" s="41"/>
    </row>
    <row r="28" spans="2:15" ht="19" customHeight="1" x14ac:dyDescent="0.35">
      <c r="B28" s="35">
        <v>0.83333333333333337</v>
      </c>
      <c r="C28" s="6">
        <v>0</v>
      </c>
      <c r="D28" s="36">
        <f t="shared" si="0"/>
        <v>0</v>
      </c>
      <c r="E28" s="36">
        <f t="shared" si="1"/>
        <v>0</v>
      </c>
      <c r="F28" s="13"/>
      <c r="G28" s="155"/>
      <c r="H28" s="156"/>
      <c r="I28" s="5"/>
      <c r="J28" s="33"/>
      <c r="K28" s="5"/>
      <c r="L28" s="5"/>
      <c r="M28" s="5"/>
      <c r="N28" s="5"/>
      <c r="O28" s="41"/>
    </row>
    <row r="29" spans="2:15" ht="19" customHeight="1" x14ac:dyDescent="0.35">
      <c r="B29" s="35">
        <v>0.875</v>
      </c>
      <c r="C29" s="6">
        <v>0</v>
      </c>
      <c r="D29" s="36">
        <f t="shared" si="0"/>
        <v>0</v>
      </c>
      <c r="E29" s="36">
        <f t="shared" si="1"/>
        <v>0</v>
      </c>
      <c r="F29" s="13"/>
      <c r="G29" s="155"/>
      <c r="H29" s="156"/>
      <c r="I29" s="5"/>
      <c r="J29" s="33"/>
      <c r="K29" s="5"/>
      <c r="L29" s="5"/>
      <c r="M29" s="5"/>
      <c r="N29" s="5"/>
      <c r="O29" s="41"/>
    </row>
    <row r="30" spans="2:15" ht="19" customHeight="1" x14ac:dyDescent="0.35">
      <c r="B30" s="35">
        <v>0.91666666666666663</v>
      </c>
      <c r="C30" s="6">
        <v>0</v>
      </c>
      <c r="D30" s="36">
        <f t="shared" si="0"/>
        <v>0</v>
      </c>
      <c r="E30" s="36">
        <f t="shared" si="1"/>
        <v>0</v>
      </c>
      <c r="F30" s="13"/>
      <c r="G30" s="155"/>
      <c r="H30" s="156"/>
      <c r="I30" s="5"/>
      <c r="J30" s="33"/>
      <c r="K30" s="5"/>
      <c r="L30" s="5"/>
      <c r="M30" s="5"/>
      <c r="N30" s="5"/>
      <c r="O30" s="41"/>
    </row>
    <row r="31" spans="2:15" ht="19" customHeight="1" x14ac:dyDescent="0.35">
      <c r="B31" s="35">
        <v>0.95833333333333337</v>
      </c>
      <c r="C31" s="6">
        <v>0</v>
      </c>
      <c r="D31" s="36">
        <f t="shared" si="0"/>
        <v>0</v>
      </c>
      <c r="E31" s="36">
        <f t="shared" si="1"/>
        <v>0</v>
      </c>
      <c r="F31" s="13"/>
      <c r="G31" s="155"/>
      <c r="H31" s="156"/>
      <c r="I31" s="5"/>
      <c r="J31" s="33"/>
      <c r="K31" s="5"/>
      <c r="L31" s="5"/>
      <c r="M31" s="5"/>
      <c r="N31" s="5"/>
      <c r="O31" s="41"/>
    </row>
    <row r="32" spans="2:15" ht="19" customHeight="1" thickBot="1" x14ac:dyDescent="0.4">
      <c r="B32" s="42">
        <v>1</v>
      </c>
      <c r="C32" s="7">
        <v>0</v>
      </c>
      <c r="D32" s="43">
        <f t="shared" si="0"/>
        <v>0</v>
      </c>
      <c r="E32" s="43">
        <f t="shared" si="1"/>
        <v>0</v>
      </c>
      <c r="F32" s="14"/>
      <c r="G32" s="157"/>
      <c r="H32" s="158"/>
      <c r="I32" s="5"/>
      <c r="J32" s="33"/>
      <c r="K32" s="5"/>
      <c r="L32" s="5"/>
      <c r="M32" s="5"/>
      <c r="N32" s="5"/>
      <c r="O32" s="41"/>
    </row>
    <row r="33" spans="2:15" ht="19" customHeight="1" x14ac:dyDescent="0.35">
      <c r="B33" s="45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5"/>
      <c r="O33" s="46"/>
    </row>
    <row r="34" spans="2:15" ht="19" customHeight="1" x14ac:dyDescent="0.35">
      <c r="B34" s="45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5"/>
      <c r="O34" s="46"/>
    </row>
    <row r="35" spans="2:15" ht="19" customHeight="1" x14ac:dyDescent="0.35">
      <c r="B35" s="45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5"/>
      <c r="O35" s="46"/>
    </row>
    <row r="36" spans="2:15" ht="19" customHeight="1" x14ac:dyDescent="0.35">
      <c r="B36" s="45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5"/>
      <c r="O36" s="46"/>
    </row>
    <row r="37" spans="2:15" ht="19" customHeight="1" x14ac:dyDescent="0.35">
      <c r="B37" s="45"/>
      <c r="C37" s="46"/>
      <c r="D37" s="46"/>
      <c r="E37" s="46"/>
      <c r="F37" s="46"/>
      <c r="G37" s="46"/>
      <c r="H37" s="46" t="s">
        <v>9</v>
      </c>
      <c r="I37" s="46"/>
      <c r="J37" s="46"/>
      <c r="K37" s="46"/>
      <c r="L37" s="46"/>
      <c r="M37" s="46"/>
      <c r="N37" s="5"/>
      <c r="O37" s="46"/>
    </row>
    <row r="38" spans="2:15" ht="19" customHeight="1" x14ac:dyDescent="0.35">
      <c r="B38" s="45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5"/>
      <c r="O38" s="47"/>
    </row>
    <row r="39" spans="2:15" ht="19" customHeight="1" x14ac:dyDescent="0.35">
      <c r="B39" s="45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5"/>
      <c r="O39" s="48"/>
    </row>
    <row r="40" spans="2:15" ht="19" customHeight="1" x14ac:dyDescent="0.35">
      <c r="B40" s="45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5"/>
      <c r="O40" s="48"/>
    </row>
    <row r="41" spans="2:15" ht="19" customHeight="1" x14ac:dyDescent="0.35">
      <c r="B41" s="45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5"/>
      <c r="O41" s="47"/>
    </row>
    <row r="42" spans="2:15" ht="19" customHeight="1" x14ac:dyDescent="0.35">
      <c r="B42" s="45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5"/>
      <c r="O42" s="47"/>
    </row>
    <row r="43" spans="2:15" ht="19" customHeight="1" x14ac:dyDescent="0.35">
      <c r="B43" s="45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5"/>
      <c r="O43" s="47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13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ignoredErrors>
    <ignoredError sqref="D21" formula="1"/>
  </ignoredError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/>
  <dimension ref="B1:R43"/>
  <sheetViews>
    <sheetView showGridLines="0" showWhiteSpace="0" topLeftCell="A16" zoomScale="85" zoomScaleNormal="85" zoomScalePageLayoutView="70" workbookViewId="0">
      <selection activeCell="C34" sqref="C34"/>
    </sheetView>
  </sheetViews>
  <sheetFormatPr baseColWidth="10" defaultColWidth="11.453125" defaultRowHeight="14.5" x14ac:dyDescent="0.35"/>
  <cols>
    <col min="1" max="1" width="1.26953125" style="1" customWidth="1"/>
    <col min="2" max="2" width="24.7265625" style="1" bestFit="1" customWidth="1"/>
    <col min="3" max="5" width="18.7265625" style="1" customWidth="1"/>
    <col min="6" max="6" width="93.54296875" style="1" customWidth="1"/>
    <col min="7" max="7" width="10.7265625" style="1" customWidth="1"/>
    <col min="8" max="8" width="14.453125" style="1" customWidth="1"/>
    <col min="9" max="9" width="10.7265625" style="1" customWidth="1"/>
    <col min="10" max="10" width="2.7265625" style="1" customWidth="1"/>
    <col min="11" max="11" width="10.7265625" style="1" customWidth="1"/>
    <col min="12" max="12" width="14.54296875" style="1" customWidth="1"/>
    <col min="13" max="13" width="10.7265625" style="1" customWidth="1"/>
    <col min="14" max="14" width="18" style="1" customWidth="1"/>
    <col min="15" max="15" width="68.7265625" style="1" customWidth="1"/>
    <col min="16" max="16384" width="11.453125" style="1"/>
  </cols>
  <sheetData>
    <row r="1" spans="2:18" ht="15" customHeight="1" thickBot="1" x14ac:dyDescent="0.4"/>
    <row r="2" spans="2:18" ht="18.75" customHeight="1" x14ac:dyDescent="0.35">
      <c r="B2" s="174"/>
      <c r="C2" s="175"/>
      <c r="D2" s="159" t="s">
        <v>4</v>
      </c>
      <c r="E2" s="160"/>
      <c r="F2" s="160"/>
      <c r="G2" s="160"/>
      <c r="H2" s="161"/>
      <c r="I2" s="16"/>
      <c r="J2" s="17"/>
      <c r="K2" s="17"/>
      <c r="L2" s="17"/>
      <c r="M2" s="17"/>
      <c r="N2" s="17"/>
      <c r="O2" s="17"/>
      <c r="P2" s="2"/>
    </row>
    <row r="3" spans="2:18" ht="18.75" customHeight="1" thickBot="1" x14ac:dyDescent="0.4">
      <c r="B3" s="176"/>
      <c r="C3" s="177"/>
      <c r="D3" s="162"/>
      <c r="E3" s="163"/>
      <c r="F3" s="163"/>
      <c r="G3" s="163"/>
      <c r="H3" s="164"/>
      <c r="I3" s="16"/>
      <c r="J3" s="17"/>
      <c r="K3" s="17"/>
      <c r="L3" s="17"/>
      <c r="M3" s="17"/>
      <c r="N3" s="17"/>
      <c r="O3" s="17"/>
      <c r="P3" s="2"/>
    </row>
    <row r="4" spans="2:18" ht="6.75" customHeight="1" thickBot="1" x14ac:dyDescent="0.4"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2"/>
    </row>
    <row r="5" spans="2:18" ht="22.5" customHeight="1" thickBot="1" x14ac:dyDescent="0.4">
      <c r="B5" s="19" t="s">
        <v>1</v>
      </c>
      <c r="C5" s="20" t="s">
        <v>8</v>
      </c>
      <c r="D5" s="165" t="s">
        <v>6</v>
      </c>
      <c r="E5" s="166"/>
      <c r="F5" s="166"/>
      <c r="G5" s="166"/>
      <c r="H5" s="167"/>
      <c r="I5" s="21"/>
      <c r="J5" s="21"/>
      <c r="K5" s="21"/>
      <c r="L5" s="21"/>
      <c r="M5" s="21"/>
      <c r="N5" s="18"/>
      <c r="O5" s="18"/>
      <c r="P5" s="2"/>
    </row>
    <row r="6" spans="2:18" ht="6" customHeight="1" thickBot="1" x14ac:dyDescent="0.4">
      <c r="B6" s="18"/>
      <c r="C6" s="22"/>
      <c r="D6" s="23"/>
      <c r="E6" s="23"/>
      <c r="F6" s="23"/>
      <c r="G6" s="23"/>
      <c r="H6" s="23"/>
      <c r="I6" s="23"/>
      <c r="J6" s="23"/>
      <c r="K6" s="23"/>
      <c r="L6" s="21"/>
      <c r="M6" s="21"/>
      <c r="N6" s="18"/>
      <c r="O6" s="18"/>
      <c r="P6" s="2"/>
    </row>
    <row r="7" spans="2:18" ht="15" customHeight="1" thickBot="1" x14ac:dyDescent="0.4">
      <c r="B7" s="15">
        <v>44682</v>
      </c>
      <c r="C7" s="25" t="s">
        <v>10</v>
      </c>
      <c r="D7" s="26" t="s">
        <v>3</v>
      </c>
      <c r="E7" s="27" t="s">
        <v>11</v>
      </c>
      <c r="F7" s="28" t="s">
        <v>5</v>
      </c>
      <c r="G7" s="170" t="s">
        <v>2</v>
      </c>
      <c r="H7" s="171"/>
      <c r="I7" s="29"/>
      <c r="J7" s="29"/>
      <c r="K7" s="5"/>
      <c r="L7" s="29"/>
      <c r="M7" s="29"/>
      <c r="N7" s="29"/>
      <c r="O7" s="30"/>
      <c r="P7" s="3"/>
    </row>
    <row r="8" spans="2:18" ht="15" customHeight="1" x14ac:dyDescent="0.35">
      <c r="B8" s="31" t="s">
        <v>7</v>
      </c>
      <c r="C8" s="49">
        <v>1439952</v>
      </c>
      <c r="D8" s="32"/>
      <c r="E8" s="32"/>
      <c r="F8" s="10"/>
      <c r="G8" s="172"/>
      <c r="H8" s="173"/>
      <c r="I8" s="33"/>
      <c r="J8" s="33" t="s">
        <v>0</v>
      </c>
      <c r="K8" s="5"/>
      <c r="L8" s="5"/>
      <c r="M8" s="5"/>
      <c r="N8" s="8"/>
      <c r="O8" s="34"/>
    </row>
    <row r="9" spans="2:18" ht="19" customHeight="1" x14ac:dyDescent="0.35">
      <c r="B9" s="35">
        <v>4.1666666666666664E-2</v>
      </c>
      <c r="C9" s="6">
        <v>0</v>
      </c>
      <c r="D9" s="36" t="s">
        <v>0</v>
      </c>
      <c r="E9" s="36" t="s">
        <v>0</v>
      </c>
      <c r="F9" s="11" t="s">
        <v>0</v>
      </c>
      <c r="G9" s="155"/>
      <c r="H9" s="156"/>
      <c r="I9" s="5"/>
      <c r="J9" s="33"/>
      <c r="K9" s="5"/>
      <c r="L9" s="5"/>
      <c r="M9" s="5"/>
      <c r="N9" s="5"/>
      <c r="O9" s="37"/>
      <c r="P9" s="4" t="s">
        <v>0</v>
      </c>
    </row>
    <row r="10" spans="2:18" ht="19" customHeight="1" x14ac:dyDescent="0.35">
      <c r="B10" s="35">
        <v>8.3333333333333329E-2</v>
      </c>
      <c r="C10" s="6">
        <v>0</v>
      </c>
      <c r="D10" s="36">
        <f>+C10-C9</f>
        <v>0</v>
      </c>
      <c r="E10" s="53">
        <f>+D10*1000/3600</f>
        <v>0</v>
      </c>
      <c r="F10" s="12" t="s">
        <v>0</v>
      </c>
      <c r="G10" s="155"/>
      <c r="H10" s="156"/>
      <c r="I10" s="5"/>
      <c r="J10" s="33"/>
      <c r="K10" s="5"/>
      <c r="L10" s="5"/>
      <c r="M10" s="5"/>
      <c r="N10" s="5"/>
      <c r="O10" s="38"/>
    </row>
    <row r="11" spans="2:18" ht="19" customHeight="1" x14ac:dyDescent="0.35">
      <c r="B11" s="35">
        <v>0.125</v>
      </c>
      <c r="C11" s="6">
        <v>0</v>
      </c>
      <c r="D11" s="36">
        <f t="shared" ref="D11:D32" si="0">+C11-C10</f>
        <v>0</v>
      </c>
      <c r="E11" s="53">
        <f t="shared" ref="E11:E25" si="1">+D11*1000/3600</f>
        <v>0</v>
      </c>
      <c r="F11" s="12"/>
      <c r="G11" s="155"/>
      <c r="H11" s="156"/>
      <c r="I11" s="5"/>
      <c r="J11" s="33"/>
      <c r="K11" s="5"/>
      <c r="L11" s="5"/>
      <c r="M11" s="5"/>
      <c r="N11" s="5"/>
      <c r="O11" s="38"/>
      <c r="R11" s="1" t="s">
        <v>0</v>
      </c>
    </row>
    <row r="12" spans="2:18" ht="19" customHeight="1" x14ac:dyDescent="0.35">
      <c r="B12" s="35">
        <v>0.16666666666666666</v>
      </c>
      <c r="C12" s="6">
        <v>0</v>
      </c>
      <c r="D12" s="36">
        <f t="shared" si="0"/>
        <v>0</v>
      </c>
      <c r="E12" s="53">
        <f t="shared" si="1"/>
        <v>0</v>
      </c>
      <c r="F12" s="12"/>
      <c r="G12" s="155"/>
      <c r="H12" s="156"/>
      <c r="I12" s="5"/>
      <c r="J12" s="33"/>
      <c r="K12" s="5"/>
      <c r="L12" s="5"/>
      <c r="M12" s="5"/>
      <c r="N12" s="5"/>
      <c r="O12" s="38"/>
    </row>
    <row r="13" spans="2:18" ht="19" customHeight="1" x14ac:dyDescent="0.35">
      <c r="B13" s="35">
        <v>0.20833333333333334</v>
      </c>
      <c r="C13" s="6">
        <v>0</v>
      </c>
      <c r="D13" s="36">
        <f t="shared" si="0"/>
        <v>0</v>
      </c>
      <c r="E13" s="53">
        <f t="shared" si="1"/>
        <v>0</v>
      </c>
      <c r="F13" s="12" t="s">
        <v>0</v>
      </c>
      <c r="G13" s="155"/>
      <c r="H13" s="156"/>
      <c r="I13" s="5"/>
      <c r="J13" s="33"/>
      <c r="K13" s="5"/>
      <c r="L13" s="5"/>
      <c r="M13" s="5"/>
      <c r="N13" s="5"/>
      <c r="O13" s="38"/>
    </row>
    <row r="14" spans="2:18" ht="19" customHeight="1" x14ac:dyDescent="0.35">
      <c r="B14" s="35">
        <v>0.25</v>
      </c>
      <c r="C14" s="6">
        <v>0</v>
      </c>
      <c r="D14" s="36">
        <f t="shared" si="0"/>
        <v>0</v>
      </c>
      <c r="E14" s="53">
        <f t="shared" si="1"/>
        <v>0</v>
      </c>
      <c r="F14" s="12" t="s">
        <v>0</v>
      </c>
      <c r="G14" s="155"/>
      <c r="H14" s="156"/>
      <c r="I14" s="5"/>
      <c r="J14" s="33"/>
      <c r="K14" s="5"/>
      <c r="L14" s="5"/>
      <c r="M14" s="5"/>
      <c r="N14" s="5"/>
      <c r="O14" s="38"/>
    </row>
    <row r="15" spans="2:18" ht="19" customHeight="1" x14ac:dyDescent="0.35">
      <c r="B15" s="35">
        <v>0.29166666666666669</v>
      </c>
      <c r="C15" s="6"/>
      <c r="D15" s="36">
        <f t="shared" si="0"/>
        <v>0</v>
      </c>
      <c r="E15" s="53">
        <f t="shared" si="1"/>
        <v>0</v>
      </c>
      <c r="F15" s="12"/>
      <c r="G15" s="155" t="s">
        <v>0</v>
      </c>
      <c r="H15" s="156"/>
      <c r="I15" s="5"/>
      <c r="J15" s="33"/>
      <c r="K15" s="5"/>
      <c r="L15" s="5"/>
      <c r="M15" s="5"/>
      <c r="N15" s="5"/>
      <c r="O15" s="38"/>
    </row>
    <row r="16" spans="2:18" ht="19" customHeight="1" x14ac:dyDescent="0.35">
      <c r="B16" s="50">
        <v>0.33333333333333331</v>
      </c>
      <c r="C16" s="98">
        <v>1441443</v>
      </c>
      <c r="D16" s="51">
        <f>+C16-C8</f>
        <v>1491</v>
      </c>
      <c r="E16" s="135">
        <f>+D16*1000/14/3600</f>
        <v>29.583333333333332</v>
      </c>
      <c r="F16" s="52"/>
      <c r="G16" s="168" t="s">
        <v>0</v>
      </c>
      <c r="H16" s="169"/>
      <c r="I16" s="9"/>
      <c r="J16" s="39"/>
      <c r="K16" s="9"/>
      <c r="L16" s="9"/>
      <c r="M16" s="9"/>
      <c r="N16" s="5"/>
      <c r="O16" s="38"/>
    </row>
    <row r="17" spans="2:15" ht="19" customHeight="1" x14ac:dyDescent="0.35">
      <c r="B17" s="35">
        <v>0.375</v>
      </c>
      <c r="C17" s="6">
        <v>0</v>
      </c>
      <c r="D17" s="36">
        <v>0</v>
      </c>
      <c r="E17" s="53">
        <v>0</v>
      </c>
      <c r="F17" s="12" t="s">
        <v>0</v>
      </c>
      <c r="G17" s="155" t="s">
        <v>0</v>
      </c>
      <c r="H17" s="156"/>
      <c r="I17" s="5"/>
      <c r="J17" s="33"/>
      <c r="K17" s="5"/>
      <c r="L17" s="5"/>
      <c r="M17" s="5"/>
      <c r="N17" s="5"/>
      <c r="O17" s="38"/>
    </row>
    <row r="18" spans="2:15" ht="19" customHeight="1" x14ac:dyDescent="0.35">
      <c r="B18" s="35">
        <v>0.41666666666666669</v>
      </c>
      <c r="C18" s="6">
        <v>0</v>
      </c>
      <c r="D18" s="36">
        <f t="shared" si="0"/>
        <v>0</v>
      </c>
      <c r="E18" s="53">
        <f t="shared" si="1"/>
        <v>0</v>
      </c>
      <c r="F18" s="12"/>
      <c r="G18" s="155"/>
      <c r="H18" s="156"/>
      <c r="I18" s="5"/>
      <c r="J18" s="33"/>
      <c r="K18" s="5"/>
      <c r="L18" s="5"/>
      <c r="M18" s="5"/>
      <c r="N18" s="5"/>
      <c r="O18" s="38"/>
    </row>
    <row r="19" spans="2:15" ht="19" customHeight="1" x14ac:dyDescent="0.35">
      <c r="B19" s="35">
        <v>0.45833333333333331</v>
      </c>
      <c r="C19" s="6">
        <v>0</v>
      </c>
      <c r="D19" s="36">
        <f t="shared" si="0"/>
        <v>0</v>
      </c>
      <c r="E19" s="53">
        <f t="shared" si="1"/>
        <v>0</v>
      </c>
      <c r="F19" s="12" t="s">
        <v>0</v>
      </c>
      <c r="G19" s="155"/>
      <c r="H19" s="156"/>
      <c r="I19" s="5"/>
      <c r="J19" s="33"/>
      <c r="K19" s="5"/>
      <c r="L19" s="5"/>
      <c r="M19" s="5"/>
      <c r="N19" s="5"/>
      <c r="O19" s="38"/>
    </row>
    <row r="20" spans="2:15" ht="19" customHeight="1" x14ac:dyDescent="0.35">
      <c r="B20" s="35">
        <v>0.5</v>
      </c>
      <c r="C20" s="6">
        <v>0</v>
      </c>
      <c r="D20" s="36">
        <f t="shared" si="0"/>
        <v>0</v>
      </c>
      <c r="E20" s="53">
        <f t="shared" si="1"/>
        <v>0</v>
      </c>
      <c r="F20" s="12"/>
      <c r="G20" s="155"/>
      <c r="H20" s="156"/>
      <c r="I20" s="5"/>
      <c r="J20" s="33"/>
      <c r="K20" s="5"/>
      <c r="L20" s="5"/>
      <c r="M20" s="5"/>
      <c r="N20" s="5"/>
      <c r="O20" s="38"/>
    </row>
    <row r="21" spans="2:15" ht="19" customHeight="1" x14ac:dyDescent="0.35">
      <c r="B21" s="50">
        <v>0.54166666666666663</v>
      </c>
      <c r="C21" s="98">
        <v>1441995</v>
      </c>
      <c r="D21" s="51">
        <f>+C21-C16</f>
        <v>552</v>
      </c>
      <c r="E21" s="135">
        <f>+D21*1000/5/3600</f>
        <v>30.666666666666668</v>
      </c>
      <c r="F21" s="52"/>
      <c r="G21" s="168"/>
      <c r="H21" s="169"/>
      <c r="I21" s="9"/>
      <c r="J21" s="39"/>
      <c r="K21" s="9"/>
      <c r="L21" s="9"/>
      <c r="M21" s="9"/>
      <c r="N21" s="9"/>
      <c r="O21" s="38"/>
    </row>
    <row r="22" spans="2:15" ht="19" customHeight="1" x14ac:dyDescent="0.35">
      <c r="B22" s="35">
        <v>0.58333333333333337</v>
      </c>
      <c r="C22" s="6">
        <v>0</v>
      </c>
      <c r="D22" s="36">
        <v>0</v>
      </c>
      <c r="E22" s="53">
        <v>0</v>
      </c>
      <c r="F22" s="13"/>
      <c r="G22" s="155"/>
      <c r="H22" s="156"/>
      <c r="I22" s="9"/>
      <c r="J22" s="39"/>
      <c r="K22" s="9"/>
      <c r="L22" s="9"/>
      <c r="M22" s="9"/>
      <c r="N22" s="5"/>
      <c r="O22" s="41"/>
    </row>
    <row r="23" spans="2:15" ht="19" customHeight="1" x14ac:dyDescent="0.35">
      <c r="B23" s="35">
        <v>0.625</v>
      </c>
      <c r="C23" s="6">
        <v>0</v>
      </c>
      <c r="D23" s="36">
        <f t="shared" si="0"/>
        <v>0</v>
      </c>
      <c r="E23" s="53">
        <f t="shared" si="1"/>
        <v>0</v>
      </c>
      <c r="F23" s="13"/>
      <c r="G23" s="155"/>
      <c r="H23" s="156"/>
      <c r="I23" s="9"/>
      <c r="J23" s="39"/>
      <c r="K23" s="9"/>
      <c r="L23" s="9"/>
      <c r="M23" s="9"/>
      <c r="N23" s="5"/>
      <c r="O23" s="41"/>
    </row>
    <row r="24" spans="2:15" ht="19" customHeight="1" x14ac:dyDescent="0.35">
      <c r="B24" s="35">
        <v>0.66666666666666663</v>
      </c>
      <c r="C24" s="6">
        <v>0</v>
      </c>
      <c r="D24" s="36">
        <f t="shared" si="0"/>
        <v>0</v>
      </c>
      <c r="E24" s="53">
        <f t="shared" si="1"/>
        <v>0</v>
      </c>
      <c r="F24" s="13"/>
      <c r="G24" s="155"/>
      <c r="H24" s="156"/>
      <c r="I24" s="9"/>
      <c r="J24" s="39"/>
      <c r="K24" s="9"/>
      <c r="L24" s="9"/>
      <c r="M24" s="9"/>
      <c r="N24" s="5"/>
      <c r="O24" s="41"/>
    </row>
    <row r="25" spans="2:15" ht="19" customHeight="1" x14ac:dyDescent="0.35">
      <c r="B25" s="35">
        <v>0.70833333333333337</v>
      </c>
      <c r="C25" s="6">
        <v>0</v>
      </c>
      <c r="D25" s="36">
        <f t="shared" si="0"/>
        <v>0</v>
      </c>
      <c r="E25" s="53">
        <f t="shared" si="1"/>
        <v>0</v>
      </c>
      <c r="F25" s="13"/>
      <c r="G25" s="155" t="s">
        <v>0</v>
      </c>
      <c r="H25" s="156"/>
      <c r="I25" s="9"/>
      <c r="J25" s="39"/>
      <c r="K25" s="9"/>
      <c r="L25" s="9"/>
      <c r="M25" s="9"/>
      <c r="N25" s="5"/>
      <c r="O25" s="41"/>
    </row>
    <row r="26" spans="2:15" ht="19" customHeight="1" x14ac:dyDescent="0.35">
      <c r="B26" s="50">
        <v>0.75</v>
      </c>
      <c r="C26" s="98">
        <v>1442508</v>
      </c>
      <c r="D26" s="51">
        <f>+C26-C21</f>
        <v>513</v>
      </c>
      <c r="E26" s="135">
        <f>+D26*1000/5/3600</f>
        <v>28.5</v>
      </c>
      <c r="F26" s="52" t="s">
        <v>0</v>
      </c>
      <c r="G26" s="168"/>
      <c r="H26" s="169"/>
      <c r="I26" s="9"/>
      <c r="J26" s="39"/>
      <c r="K26" s="9"/>
      <c r="L26" s="9"/>
      <c r="M26" s="9"/>
      <c r="N26" s="5"/>
      <c r="O26" s="38"/>
    </row>
    <row r="27" spans="2:15" ht="19" customHeight="1" x14ac:dyDescent="0.35">
      <c r="B27" s="35">
        <v>0.79166666666666663</v>
      </c>
      <c r="C27" s="6">
        <v>0</v>
      </c>
      <c r="D27" s="36">
        <v>0</v>
      </c>
      <c r="E27" s="40">
        <v>0</v>
      </c>
      <c r="F27" s="13"/>
      <c r="G27" s="155"/>
      <c r="H27" s="156"/>
      <c r="I27" s="5"/>
      <c r="J27" s="33"/>
      <c r="K27" s="5"/>
      <c r="L27" s="5"/>
      <c r="M27" s="5"/>
      <c r="N27" s="5"/>
      <c r="O27" s="41"/>
    </row>
    <row r="28" spans="2:15" ht="19" customHeight="1" x14ac:dyDescent="0.35">
      <c r="B28" s="35">
        <v>0.83333333333333337</v>
      </c>
      <c r="C28" s="6">
        <v>0</v>
      </c>
      <c r="D28" s="36">
        <f t="shared" si="0"/>
        <v>0</v>
      </c>
      <c r="E28" s="40">
        <f t="shared" ref="E28:E32" si="2">+D28*1000/3600</f>
        <v>0</v>
      </c>
      <c r="F28" s="13"/>
      <c r="G28" s="155"/>
      <c r="H28" s="156"/>
      <c r="I28" s="5"/>
      <c r="J28" s="33"/>
      <c r="K28" s="5"/>
      <c r="L28" s="5"/>
      <c r="M28" s="5"/>
      <c r="N28" s="5"/>
      <c r="O28" s="41"/>
    </row>
    <row r="29" spans="2:15" ht="19" customHeight="1" x14ac:dyDescent="0.35">
      <c r="B29" s="35">
        <v>0.875</v>
      </c>
      <c r="C29" s="6">
        <v>0</v>
      </c>
      <c r="D29" s="36">
        <f t="shared" si="0"/>
        <v>0</v>
      </c>
      <c r="E29" s="40">
        <f t="shared" si="2"/>
        <v>0</v>
      </c>
      <c r="F29" s="13"/>
      <c r="G29" s="155"/>
      <c r="H29" s="156"/>
      <c r="I29" s="5"/>
      <c r="J29" s="33"/>
      <c r="K29" s="5"/>
      <c r="L29" s="5"/>
      <c r="M29" s="5"/>
      <c r="N29" s="5"/>
      <c r="O29" s="41"/>
    </row>
    <row r="30" spans="2:15" ht="19" customHeight="1" x14ac:dyDescent="0.35">
      <c r="B30" s="35">
        <v>0.91666666666666663</v>
      </c>
      <c r="C30" s="6">
        <v>0</v>
      </c>
      <c r="D30" s="36">
        <f t="shared" si="0"/>
        <v>0</v>
      </c>
      <c r="E30" s="40">
        <f t="shared" si="2"/>
        <v>0</v>
      </c>
      <c r="F30" s="13"/>
      <c r="G30" s="155"/>
      <c r="H30" s="156"/>
      <c r="I30" s="5"/>
      <c r="J30" s="33"/>
      <c r="K30" s="5"/>
      <c r="L30" s="5"/>
      <c r="M30" s="5"/>
      <c r="N30" s="5"/>
      <c r="O30" s="41"/>
    </row>
    <row r="31" spans="2:15" ht="19" customHeight="1" x14ac:dyDescent="0.35">
      <c r="B31" s="35">
        <v>0.95833333333333337</v>
      </c>
      <c r="C31" s="6">
        <v>0</v>
      </c>
      <c r="D31" s="36">
        <f t="shared" si="0"/>
        <v>0</v>
      </c>
      <c r="E31" s="40">
        <f t="shared" si="2"/>
        <v>0</v>
      </c>
      <c r="F31" s="13"/>
      <c r="G31" s="155"/>
      <c r="H31" s="156"/>
      <c r="I31" s="5"/>
      <c r="J31" s="33"/>
      <c r="K31" s="5"/>
      <c r="L31" s="5"/>
      <c r="M31" s="5"/>
      <c r="N31" s="5"/>
      <c r="O31" s="41"/>
    </row>
    <row r="32" spans="2:15" ht="19" customHeight="1" thickBot="1" x14ac:dyDescent="0.4">
      <c r="B32" s="42">
        <v>1</v>
      </c>
      <c r="C32" s="7">
        <v>0</v>
      </c>
      <c r="D32" s="43">
        <f t="shared" si="0"/>
        <v>0</v>
      </c>
      <c r="E32" s="44">
        <f t="shared" si="2"/>
        <v>0</v>
      </c>
      <c r="F32" s="14"/>
      <c r="G32" s="157"/>
      <c r="H32" s="158"/>
      <c r="I32" s="5"/>
      <c r="J32" s="33"/>
      <c r="K32" s="5"/>
      <c r="L32" s="5"/>
      <c r="M32" s="5"/>
      <c r="N32" s="5"/>
      <c r="O32" s="41"/>
    </row>
    <row r="33" spans="2:15" ht="19" customHeight="1" x14ac:dyDescent="0.35">
      <c r="B33" s="45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5"/>
      <c r="O33" s="46"/>
    </row>
    <row r="34" spans="2:15" ht="19" customHeight="1" x14ac:dyDescent="0.35">
      <c r="B34" s="45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5"/>
      <c r="O34" s="46"/>
    </row>
    <row r="35" spans="2:15" ht="19" customHeight="1" x14ac:dyDescent="0.35">
      <c r="B35" s="45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5"/>
      <c r="O35" s="46"/>
    </row>
    <row r="36" spans="2:15" ht="19" customHeight="1" x14ac:dyDescent="0.35">
      <c r="B36" s="45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5"/>
      <c r="O36" s="46"/>
    </row>
    <row r="37" spans="2:15" ht="19" customHeight="1" x14ac:dyDescent="0.35">
      <c r="B37" s="45"/>
      <c r="C37" s="46"/>
      <c r="D37" s="46"/>
      <c r="E37" s="46"/>
      <c r="F37" s="46"/>
      <c r="G37" s="46"/>
      <c r="H37" s="46" t="s">
        <v>9</v>
      </c>
      <c r="I37" s="46"/>
      <c r="J37" s="46"/>
      <c r="K37" s="46"/>
      <c r="L37" s="46"/>
      <c r="M37" s="46"/>
      <c r="N37" s="5"/>
      <c r="O37" s="46"/>
    </row>
    <row r="38" spans="2:15" ht="19" customHeight="1" x14ac:dyDescent="0.35">
      <c r="B38" s="45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5"/>
      <c r="O38" s="47"/>
    </row>
    <row r="39" spans="2:15" ht="19" customHeight="1" x14ac:dyDescent="0.35">
      <c r="B39" s="45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5"/>
      <c r="O39" s="48"/>
    </row>
    <row r="40" spans="2:15" ht="19" customHeight="1" x14ac:dyDescent="0.35">
      <c r="B40" s="45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5"/>
      <c r="O40" s="48"/>
    </row>
    <row r="41" spans="2:15" ht="19" customHeight="1" x14ac:dyDescent="0.35">
      <c r="B41" s="45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5"/>
      <c r="O41" s="47"/>
    </row>
    <row r="42" spans="2:15" ht="19" customHeight="1" x14ac:dyDescent="0.35">
      <c r="B42" s="45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5"/>
      <c r="O42" s="47"/>
    </row>
    <row r="43" spans="2:15" ht="19" customHeight="1" x14ac:dyDescent="0.35">
      <c r="B43" s="45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5"/>
      <c r="O43" s="47"/>
    </row>
  </sheetData>
  <sheetProtection selectLockedCells="1"/>
  <mergeCells count="29">
    <mergeCell ref="G7:H7"/>
    <mergeCell ref="G8:H8"/>
    <mergeCell ref="B2:C3"/>
    <mergeCell ref="G9:H9"/>
    <mergeCell ref="G10:H10"/>
    <mergeCell ref="G18:H18"/>
    <mergeCell ref="G29:H29"/>
    <mergeCell ref="G30:H30"/>
    <mergeCell ref="G11:H11"/>
    <mergeCell ref="G12:H12"/>
    <mergeCell ref="G13:H13"/>
    <mergeCell ref="G14:H14"/>
    <mergeCell ref="G15:H15"/>
    <mergeCell ref="G31:H31"/>
    <mergeCell ref="G32:H32"/>
    <mergeCell ref="D2:H3"/>
    <mergeCell ref="D5:H5"/>
    <mergeCell ref="G24:H24"/>
    <mergeCell ref="G25:H25"/>
    <mergeCell ref="G26:H26"/>
    <mergeCell ref="G27:H27"/>
    <mergeCell ref="G28:H28"/>
    <mergeCell ref="G19:H19"/>
    <mergeCell ref="G20:H20"/>
    <mergeCell ref="G21:H21"/>
    <mergeCell ref="G22:H22"/>
    <mergeCell ref="G23:H23"/>
    <mergeCell ref="G16:H16"/>
    <mergeCell ref="G17:H17"/>
  </mergeCells>
  <conditionalFormatting sqref="N9:N32">
    <cfRule type="cellIs" dxfId="30" priority="8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  <legacyDrawing r:id="rId3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9"/>
  <dimension ref="B1:R43"/>
  <sheetViews>
    <sheetView showGridLines="0" showWhiteSpace="0" topLeftCell="A13" zoomScale="85" zoomScaleNormal="85" zoomScalePageLayoutView="70" workbookViewId="0">
      <selection activeCell="E26" sqref="E26"/>
    </sheetView>
  </sheetViews>
  <sheetFormatPr baseColWidth="10" defaultColWidth="11.453125" defaultRowHeight="14.5" x14ac:dyDescent="0.35"/>
  <cols>
    <col min="1" max="1" width="1.26953125" style="1" customWidth="1"/>
    <col min="2" max="2" width="25.81640625" style="1" bestFit="1" customWidth="1"/>
    <col min="3" max="5" width="18.7265625" style="1" customWidth="1"/>
    <col min="6" max="6" width="93.54296875" style="1" customWidth="1"/>
    <col min="7" max="7" width="10.7265625" style="1" customWidth="1"/>
    <col min="8" max="8" width="14.453125" style="1" customWidth="1"/>
    <col min="9" max="9" width="10.7265625" style="1" customWidth="1"/>
    <col min="10" max="10" width="2.7265625" style="1" customWidth="1"/>
    <col min="11" max="11" width="10.7265625" style="1" customWidth="1"/>
    <col min="12" max="12" width="14.54296875" style="1" customWidth="1"/>
    <col min="13" max="13" width="10.7265625" style="1" customWidth="1"/>
    <col min="14" max="14" width="18" style="1" customWidth="1"/>
    <col min="15" max="15" width="68.7265625" style="1" customWidth="1"/>
    <col min="16" max="16384" width="11.453125" style="1"/>
  </cols>
  <sheetData>
    <row r="1" spans="2:18" ht="15" customHeight="1" thickBot="1" x14ac:dyDescent="0.4">
      <c r="C1" s="1" t="s">
        <v>0</v>
      </c>
    </row>
    <row r="2" spans="2:18" ht="18.75" customHeight="1" x14ac:dyDescent="0.35">
      <c r="B2" s="174"/>
      <c r="C2" s="175"/>
      <c r="D2" s="159" t="s">
        <v>4</v>
      </c>
      <c r="E2" s="160"/>
      <c r="F2" s="160"/>
      <c r="G2" s="160"/>
      <c r="H2" s="161"/>
      <c r="I2" s="16"/>
      <c r="J2" s="17"/>
      <c r="K2" s="17"/>
      <c r="L2" s="17"/>
      <c r="M2" s="17"/>
      <c r="N2" s="17"/>
      <c r="O2" s="17"/>
      <c r="P2" s="2"/>
    </row>
    <row r="3" spans="2:18" ht="18.75" customHeight="1" thickBot="1" x14ac:dyDescent="0.4">
      <c r="B3" s="176"/>
      <c r="C3" s="177"/>
      <c r="D3" s="162"/>
      <c r="E3" s="163"/>
      <c r="F3" s="163"/>
      <c r="G3" s="163"/>
      <c r="H3" s="164"/>
      <c r="I3" s="16"/>
      <c r="J3" s="17"/>
      <c r="K3" s="17"/>
      <c r="L3" s="17"/>
      <c r="M3" s="17"/>
      <c r="N3" s="17"/>
      <c r="O3" s="17"/>
      <c r="P3" s="2"/>
    </row>
    <row r="4" spans="2:18" ht="6.75" customHeight="1" thickBot="1" x14ac:dyDescent="0.4"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2"/>
    </row>
    <row r="5" spans="2:18" ht="22.5" customHeight="1" thickBot="1" x14ac:dyDescent="0.4">
      <c r="B5" s="19" t="s">
        <v>1</v>
      </c>
      <c r="C5" s="20" t="s">
        <v>8</v>
      </c>
      <c r="D5" s="165" t="s">
        <v>6</v>
      </c>
      <c r="E5" s="166"/>
      <c r="F5" s="166"/>
      <c r="G5" s="166"/>
      <c r="H5" s="167"/>
      <c r="I5" s="21"/>
      <c r="J5" s="21"/>
      <c r="K5" s="21"/>
      <c r="L5" s="21"/>
      <c r="M5" s="21"/>
      <c r="N5" s="18"/>
      <c r="O5" s="18"/>
      <c r="P5" s="2"/>
    </row>
    <row r="6" spans="2:18" ht="6" customHeight="1" thickBot="1" x14ac:dyDescent="0.4">
      <c r="B6" s="18"/>
      <c r="C6" s="22"/>
      <c r="D6" s="23"/>
      <c r="E6" s="23"/>
      <c r="F6" s="23"/>
      <c r="G6" s="23"/>
      <c r="H6" s="23"/>
      <c r="I6" s="23"/>
      <c r="J6" s="23"/>
      <c r="K6" s="23"/>
      <c r="L6" s="21"/>
      <c r="M6" s="21"/>
      <c r="N6" s="18"/>
      <c r="O6" s="18"/>
      <c r="P6" s="2"/>
    </row>
    <row r="7" spans="2:18" ht="15" customHeight="1" thickBot="1" x14ac:dyDescent="0.4">
      <c r="B7" s="24">
        <f>+'Día 18'!B7+1</f>
        <v>44700</v>
      </c>
      <c r="C7" s="25" t="s">
        <v>10</v>
      </c>
      <c r="D7" s="26" t="s">
        <v>3</v>
      </c>
      <c r="E7" s="27" t="s">
        <v>11</v>
      </c>
      <c r="F7" s="28" t="s">
        <v>5</v>
      </c>
      <c r="G7" s="170" t="s">
        <v>2</v>
      </c>
      <c r="H7" s="171"/>
      <c r="I7" s="29"/>
      <c r="J7" s="29"/>
      <c r="K7" s="5"/>
      <c r="L7" s="29"/>
      <c r="M7" s="29"/>
      <c r="N7" s="29"/>
      <c r="O7" s="30"/>
      <c r="P7" s="3"/>
    </row>
    <row r="8" spans="2:18" ht="15" customHeight="1" x14ac:dyDescent="0.35">
      <c r="B8" s="31" t="s">
        <v>7</v>
      </c>
      <c r="C8" s="54">
        <f>+'Día 18'!C26</f>
        <v>1489380</v>
      </c>
      <c r="D8" s="32" t="s">
        <v>0</v>
      </c>
      <c r="E8" s="32"/>
      <c r="F8" s="10" t="s">
        <v>0</v>
      </c>
      <c r="G8" s="172"/>
      <c r="H8" s="173"/>
      <c r="I8" s="33"/>
      <c r="J8" s="33"/>
      <c r="K8" s="5"/>
      <c r="L8" s="5"/>
      <c r="M8" s="5"/>
      <c r="N8" s="8"/>
      <c r="O8" s="34"/>
    </row>
    <row r="9" spans="2:18" ht="19" customHeight="1" x14ac:dyDescent="0.35">
      <c r="B9" s="35">
        <v>4.1666666666666664E-2</v>
      </c>
      <c r="C9" s="6">
        <v>0</v>
      </c>
      <c r="D9" s="36" t="s">
        <v>0</v>
      </c>
      <c r="E9" s="36" t="s">
        <v>0</v>
      </c>
      <c r="F9" s="11" t="s">
        <v>0</v>
      </c>
      <c r="G9" s="155"/>
      <c r="H9" s="156"/>
      <c r="I9" s="5"/>
      <c r="J9" s="33"/>
      <c r="K9" s="5"/>
      <c r="L9" s="5"/>
      <c r="M9" s="5"/>
      <c r="N9" s="5"/>
      <c r="O9" s="37"/>
      <c r="P9" s="4" t="s">
        <v>0</v>
      </c>
    </row>
    <row r="10" spans="2:18" ht="19" customHeight="1" x14ac:dyDescent="0.35">
      <c r="B10" s="35">
        <v>8.3333333333333329E-2</v>
      </c>
      <c r="C10" s="6">
        <v>0</v>
      </c>
      <c r="D10" s="36">
        <f>+C10-C9</f>
        <v>0</v>
      </c>
      <c r="E10" s="36">
        <f>+D10*0.277777777777778</f>
        <v>0</v>
      </c>
      <c r="F10" s="12"/>
      <c r="G10" s="155"/>
      <c r="H10" s="156"/>
      <c r="I10" s="5"/>
      <c r="J10" s="33"/>
      <c r="K10" s="5"/>
      <c r="L10" s="5"/>
      <c r="M10" s="5"/>
      <c r="N10" s="5"/>
      <c r="O10" s="38"/>
    </row>
    <row r="11" spans="2:18" ht="19" customHeight="1" x14ac:dyDescent="0.35">
      <c r="B11" s="35">
        <v>0.125</v>
      </c>
      <c r="C11" s="6">
        <v>0</v>
      </c>
      <c r="D11" s="36">
        <f t="shared" ref="D11:D32" si="0">+C11-C10</f>
        <v>0</v>
      </c>
      <c r="E11" s="36">
        <f t="shared" ref="E11:E32" si="1">+D11*1000/3600</f>
        <v>0</v>
      </c>
      <c r="F11" s="12"/>
      <c r="G11" s="155"/>
      <c r="H11" s="156"/>
      <c r="I11" s="5"/>
      <c r="J11" s="33"/>
      <c r="K11" s="5"/>
      <c r="L11" s="5"/>
      <c r="M11" s="5"/>
      <c r="N11" s="5"/>
      <c r="O11" s="38"/>
      <c r="R11" s="1" t="s">
        <v>0</v>
      </c>
    </row>
    <row r="12" spans="2:18" ht="19" customHeight="1" x14ac:dyDescent="0.35">
      <c r="B12" s="35">
        <v>0.16666666666666666</v>
      </c>
      <c r="C12" s="6">
        <v>0</v>
      </c>
      <c r="D12" s="36">
        <f t="shared" si="0"/>
        <v>0</v>
      </c>
      <c r="E12" s="36">
        <f t="shared" si="1"/>
        <v>0</v>
      </c>
      <c r="F12" s="12"/>
      <c r="G12" s="155"/>
      <c r="H12" s="156"/>
      <c r="I12" s="5"/>
      <c r="J12" s="33"/>
      <c r="K12" s="5"/>
      <c r="L12" s="5"/>
      <c r="M12" s="5"/>
      <c r="N12" s="5"/>
      <c r="O12" s="38"/>
    </row>
    <row r="13" spans="2:18" ht="19" customHeight="1" x14ac:dyDescent="0.35">
      <c r="B13" s="35">
        <v>0.20833333333333334</v>
      </c>
      <c r="C13" s="6">
        <v>0</v>
      </c>
      <c r="D13" s="36">
        <f t="shared" si="0"/>
        <v>0</v>
      </c>
      <c r="E13" s="36">
        <f t="shared" si="1"/>
        <v>0</v>
      </c>
      <c r="F13" s="12" t="s">
        <v>0</v>
      </c>
      <c r="G13" s="155"/>
      <c r="H13" s="156"/>
      <c r="I13" s="5"/>
      <c r="J13" s="33"/>
      <c r="K13" s="5"/>
      <c r="L13" s="5"/>
      <c r="M13" s="5"/>
      <c r="N13" s="5"/>
      <c r="O13" s="38"/>
    </row>
    <row r="14" spans="2:18" ht="19" customHeight="1" x14ac:dyDescent="0.35">
      <c r="B14" s="35">
        <v>0.25</v>
      </c>
      <c r="C14" s="6">
        <v>0</v>
      </c>
      <c r="D14" s="36">
        <f t="shared" si="0"/>
        <v>0</v>
      </c>
      <c r="E14" s="36">
        <f t="shared" si="1"/>
        <v>0</v>
      </c>
      <c r="F14" s="12" t="s">
        <v>0</v>
      </c>
      <c r="G14" s="155"/>
      <c r="H14" s="156"/>
      <c r="I14" s="5"/>
      <c r="J14" s="33"/>
      <c r="K14" s="5"/>
      <c r="L14" s="5"/>
      <c r="M14" s="5"/>
      <c r="N14" s="5"/>
      <c r="O14" s="38"/>
    </row>
    <row r="15" spans="2:18" ht="19" customHeight="1" x14ac:dyDescent="0.35">
      <c r="B15" s="35">
        <v>0.29166666666666669</v>
      </c>
      <c r="C15" s="6">
        <v>0</v>
      </c>
      <c r="D15" s="36">
        <f t="shared" si="0"/>
        <v>0</v>
      </c>
      <c r="E15" s="36">
        <f t="shared" si="1"/>
        <v>0</v>
      </c>
      <c r="F15" s="12"/>
      <c r="G15" s="155"/>
      <c r="H15" s="156"/>
      <c r="I15" s="5"/>
      <c r="J15" s="33"/>
      <c r="K15" s="5"/>
      <c r="L15" s="5"/>
      <c r="M15" s="5"/>
      <c r="N15" s="5"/>
      <c r="O15" s="38"/>
    </row>
    <row r="16" spans="2:18" ht="19" customHeight="1" x14ac:dyDescent="0.35">
      <c r="B16" s="50">
        <v>0.33333333333333331</v>
      </c>
      <c r="C16" s="113">
        <v>1490914</v>
      </c>
      <c r="D16" s="51">
        <f>+C16-C8</f>
        <v>1534</v>
      </c>
      <c r="E16" s="51">
        <f>+D16*1000/14/3600</f>
        <v>30.436507936507933</v>
      </c>
      <c r="F16" s="52"/>
      <c r="G16" s="168" t="s">
        <v>0</v>
      </c>
      <c r="H16" s="169"/>
      <c r="I16" s="9"/>
      <c r="J16" s="39"/>
      <c r="K16" s="9"/>
      <c r="L16" s="9"/>
      <c r="M16" s="9"/>
      <c r="N16" s="5"/>
      <c r="O16" s="38"/>
    </row>
    <row r="17" spans="2:15" ht="19" customHeight="1" x14ac:dyDescent="0.35">
      <c r="B17" s="35">
        <v>0.375</v>
      </c>
      <c r="C17" s="6">
        <v>0</v>
      </c>
      <c r="D17" s="36">
        <v>0</v>
      </c>
      <c r="E17" s="36">
        <f t="shared" si="1"/>
        <v>0</v>
      </c>
      <c r="F17" s="12"/>
      <c r="G17" s="155"/>
      <c r="H17" s="156"/>
      <c r="I17" s="5"/>
      <c r="J17" s="33"/>
      <c r="K17" s="5"/>
      <c r="L17" s="5"/>
      <c r="M17" s="5"/>
      <c r="N17" s="5"/>
      <c r="O17" s="38"/>
    </row>
    <row r="18" spans="2:15" ht="19" customHeight="1" x14ac:dyDescent="0.35">
      <c r="B18" s="35">
        <v>0.41666666666666669</v>
      </c>
      <c r="C18" s="6">
        <v>0</v>
      </c>
      <c r="D18" s="36">
        <f t="shared" si="0"/>
        <v>0</v>
      </c>
      <c r="E18" s="36">
        <v>0</v>
      </c>
      <c r="F18" s="12"/>
      <c r="G18" s="155"/>
      <c r="H18" s="156"/>
      <c r="I18" s="5"/>
      <c r="J18" s="33"/>
      <c r="K18" s="5"/>
      <c r="L18" s="5"/>
      <c r="M18" s="5"/>
      <c r="N18" s="5"/>
      <c r="O18" s="38"/>
    </row>
    <row r="19" spans="2:15" ht="19" customHeight="1" x14ac:dyDescent="0.35">
      <c r="B19" s="35">
        <v>0.45833333333333331</v>
      </c>
      <c r="C19" s="6">
        <v>0</v>
      </c>
      <c r="D19" s="36">
        <f t="shared" si="0"/>
        <v>0</v>
      </c>
      <c r="E19" s="36">
        <f t="shared" si="1"/>
        <v>0</v>
      </c>
      <c r="F19" s="12"/>
      <c r="G19" s="155"/>
      <c r="H19" s="156"/>
      <c r="I19" s="5"/>
      <c r="J19" s="33"/>
      <c r="K19" s="5"/>
      <c r="L19" s="5"/>
      <c r="M19" s="5"/>
      <c r="N19" s="5"/>
      <c r="O19" s="38"/>
    </row>
    <row r="20" spans="2:15" ht="19" customHeight="1" x14ac:dyDescent="0.35">
      <c r="B20" s="35">
        <v>0.5</v>
      </c>
      <c r="C20" s="6">
        <v>0</v>
      </c>
      <c r="D20" s="36">
        <f t="shared" si="0"/>
        <v>0</v>
      </c>
      <c r="E20" s="36">
        <f t="shared" si="1"/>
        <v>0</v>
      </c>
      <c r="F20" s="12"/>
      <c r="G20" s="155"/>
      <c r="H20" s="156"/>
      <c r="I20" s="5"/>
      <c r="J20" s="33"/>
      <c r="K20" s="5"/>
      <c r="L20" s="5"/>
      <c r="M20" s="5"/>
      <c r="N20" s="5"/>
      <c r="O20" s="38"/>
    </row>
    <row r="21" spans="2:15" ht="19" customHeight="1" x14ac:dyDescent="0.35">
      <c r="B21" s="50">
        <v>0.54166666666666663</v>
      </c>
      <c r="C21" s="114">
        <v>1491449</v>
      </c>
      <c r="D21" s="51">
        <f>+C21-C16</f>
        <v>535</v>
      </c>
      <c r="E21" s="51">
        <f>+D21*1000/5/3600</f>
        <v>29.722222222222221</v>
      </c>
      <c r="F21" s="52"/>
      <c r="G21" s="168" t="s">
        <v>0</v>
      </c>
      <c r="H21" s="169"/>
      <c r="I21" s="9"/>
      <c r="J21" s="39"/>
      <c r="K21" s="9"/>
      <c r="L21" s="9"/>
      <c r="M21" s="9"/>
      <c r="N21" s="9"/>
      <c r="O21" s="38"/>
    </row>
    <row r="22" spans="2:15" ht="19" customHeight="1" x14ac:dyDescent="0.35">
      <c r="B22" s="35">
        <v>0.58333333333333337</v>
      </c>
      <c r="C22" s="6">
        <v>0</v>
      </c>
      <c r="D22" s="36">
        <v>0</v>
      </c>
      <c r="E22" s="36">
        <v>0</v>
      </c>
      <c r="F22" s="13"/>
      <c r="G22" s="155"/>
      <c r="H22" s="156"/>
      <c r="I22" s="9"/>
      <c r="J22" s="39"/>
      <c r="K22" s="9"/>
      <c r="L22" s="9"/>
      <c r="M22" s="9"/>
      <c r="N22" s="5"/>
      <c r="O22" s="41"/>
    </row>
    <row r="23" spans="2:15" ht="19" customHeight="1" x14ac:dyDescent="0.35">
      <c r="B23" s="35">
        <v>0.625</v>
      </c>
      <c r="C23" s="6">
        <v>0</v>
      </c>
      <c r="D23" s="36">
        <f t="shared" si="0"/>
        <v>0</v>
      </c>
      <c r="E23" s="36">
        <f t="shared" si="1"/>
        <v>0</v>
      </c>
      <c r="F23" s="13"/>
      <c r="G23" s="155"/>
      <c r="H23" s="156"/>
      <c r="I23" s="9"/>
      <c r="J23" s="39"/>
      <c r="K23" s="9"/>
      <c r="L23" s="9"/>
      <c r="M23" s="9"/>
      <c r="N23" s="5"/>
      <c r="O23" s="41"/>
    </row>
    <row r="24" spans="2:15" ht="19" customHeight="1" x14ac:dyDescent="0.35">
      <c r="B24" s="35">
        <v>0.66666666666666663</v>
      </c>
      <c r="C24" s="6">
        <v>0</v>
      </c>
      <c r="D24" s="36">
        <f t="shared" si="0"/>
        <v>0</v>
      </c>
      <c r="E24" s="36">
        <f t="shared" si="1"/>
        <v>0</v>
      </c>
      <c r="F24" s="13"/>
      <c r="G24" s="155"/>
      <c r="H24" s="156"/>
      <c r="I24" s="9"/>
      <c r="J24" s="39"/>
      <c r="K24" s="9"/>
      <c r="L24" s="9"/>
      <c r="M24" s="9"/>
      <c r="N24" s="5"/>
      <c r="O24" s="41"/>
    </row>
    <row r="25" spans="2:15" ht="19" customHeight="1" x14ac:dyDescent="0.35">
      <c r="B25" s="35">
        <v>0.70833333333333337</v>
      </c>
      <c r="C25" s="6">
        <v>0</v>
      </c>
      <c r="D25" s="36">
        <f t="shared" si="0"/>
        <v>0</v>
      </c>
      <c r="E25" s="36">
        <f t="shared" si="1"/>
        <v>0</v>
      </c>
      <c r="F25" s="13"/>
      <c r="G25" s="155"/>
      <c r="H25" s="156"/>
      <c r="I25" s="9"/>
      <c r="J25" s="39"/>
      <c r="K25" s="9"/>
      <c r="L25" s="9"/>
      <c r="M25" s="9"/>
      <c r="N25" s="5"/>
      <c r="O25" s="41"/>
    </row>
    <row r="26" spans="2:15" ht="19" customHeight="1" x14ac:dyDescent="0.35">
      <c r="B26" s="50">
        <v>0.75</v>
      </c>
      <c r="C26" s="115">
        <v>1491999</v>
      </c>
      <c r="D26" s="51">
        <f>+C26-C21</f>
        <v>550</v>
      </c>
      <c r="E26" s="51">
        <f>+D26*1000/5/3600</f>
        <v>30.555555555555557</v>
      </c>
      <c r="F26" s="52"/>
      <c r="G26" s="168" t="s">
        <v>0</v>
      </c>
      <c r="H26" s="169"/>
      <c r="I26" s="9"/>
      <c r="J26" s="39"/>
      <c r="K26" s="9"/>
      <c r="L26" s="9"/>
      <c r="M26" s="9"/>
      <c r="N26" s="5"/>
      <c r="O26" s="38"/>
    </row>
    <row r="27" spans="2:15" ht="19" customHeight="1" x14ac:dyDescent="0.35">
      <c r="B27" s="35">
        <v>0.79166666666666663</v>
      </c>
      <c r="C27" s="6">
        <v>0</v>
      </c>
      <c r="D27" s="36">
        <v>0</v>
      </c>
      <c r="E27" s="36">
        <v>0</v>
      </c>
      <c r="F27" s="12"/>
      <c r="G27" s="155"/>
      <c r="H27" s="156"/>
      <c r="I27" s="5"/>
      <c r="J27" s="33"/>
      <c r="K27" s="5"/>
      <c r="L27" s="5"/>
      <c r="M27" s="5"/>
      <c r="N27" s="5"/>
      <c r="O27" s="41"/>
    </row>
    <row r="28" spans="2:15" ht="19" customHeight="1" x14ac:dyDescent="0.35">
      <c r="B28" s="35">
        <v>0.83333333333333337</v>
      </c>
      <c r="C28" s="6">
        <v>0</v>
      </c>
      <c r="D28" s="36">
        <f t="shared" si="0"/>
        <v>0</v>
      </c>
      <c r="E28" s="36">
        <f t="shared" si="1"/>
        <v>0</v>
      </c>
      <c r="F28" s="13"/>
      <c r="G28" s="155"/>
      <c r="H28" s="156"/>
      <c r="I28" s="5"/>
      <c r="J28" s="33"/>
      <c r="K28" s="5"/>
      <c r="L28" s="5"/>
      <c r="M28" s="5"/>
      <c r="N28" s="5"/>
      <c r="O28" s="41"/>
    </row>
    <row r="29" spans="2:15" ht="19" customHeight="1" x14ac:dyDescent="0.35">
      <c r="B29" s="35">
        <v>0.875</v>
      </c>
      <c r="C29" s="6">
        <v>0</v>
      </c>
      <c r="D29" s="36">
        <f t="shared" si="0"/>
        <v>0</v>
      </c>
      <c r="E29" s="36">
        <f t="shared" si="1"/>
        <v>0</v>
      </c>
      <c r="F29" s="13"/>
      <c r="G29" s="155"/>
      <c r="H29" s="156"/>
      <c r="I29" s="5"/>
      <c r="J29" s="33"/>
      <c r="K29" s="5"/>
      <c r="L29" s="5"/>
      <c r="M29" s="5"/>
      <c r="N29" s="5"/>
      <c r="O29" s="41"/>
    </row>
    <row r="30" spans="2:15" ht="19" customHeight="1" x14ac:dyDescent="0.35">
      <c r="B30" s="35">
        <v>0.91666666666666663</v>
      </c>
      <c r="C30" s="6">
        <v>0</v>
      </c>
      <c r="D30" s="36">
        <f t="shared" si="0"/>
        <v>0</v>
      </c>
      <c r="E30" s="36">
        <f t="shared" si="1"/>
        <v>0</v>
      </c>
      <c r="F30" s="13"/>
      <c r="G30" s="155"/>
      <c r="H30" s="156"/>
      <c r="I30" s="5"/>
      <c r="J30" s="33"/>
      <c r="K30" s="5"/>
      <c r="L30" s="5"/>
      <c r="M30" s="5"/>
      <c r="N30" s="5"/>
      <c r="O30" s="41"/>
    </row>
    <row r="31" spans="2:15" ht="19" customHeight="1" x14ac:dyDescent="0.35">
      <c r="B31" s="35">
        <v>0.95833333333333337</v>
      </c>
      <c r="C31" s="6">
        <v>0</v>
      </c>
      <c r="D31" s="36">
        <f t="shared" si="0"/>
        <v>0</v>
      </c>
      <c r="E31" s="36">
        <f t="shared" si="1"/>
        <v>0</v>
      </c>
      <c r="F31" s="13"/>
      <c r="G31" s="155"/>
      <c r="H31" s="156"/>
      <c r="I31" s="5"/>
      <c r="J31" s="33"/>
      <c r="K31" s="5"/>
      <c r="L31" s="5"/>
      <c r="M31" s="5"/>
      <c r="N31" s="5"/>
      <c r="O31" s="41"/>
    </row>
    <row r="32" spans="2:15" ht="19" customHeight="1" thickBot="1" x14ac:dyDescent="0.4">
      <c r="B32" s="42">
        <v>1</v>
      </c>
      <c r="C32" s="7">
        <v>0</v>
      </c>
      <c r="D32" s="43">
        <f t="shared" si="0"/>
        <v>0</v>
      </c>
      <c r="E32" s="43">
        <f t="shared" si="1"/>
        <v>0</v>
      </c>
      <c r="F32" s="14"/>
      <c r="G32" s="157"/>
      <c r="H32" s="158"/>
      <c r="I32" s="5"/>
      <c r="J32" s="33"/>
      <c r="K32" s="5"/>
      <c r="L32" s="5"/>
      <c r="M32" s="5"/>
      <c r="N32" s="5"/>
      <c r="O32" s="41"/>
    </row>
    <row r="33" spans="2:15" ht="19" customHeight="1" x14ac:dyDescent="0.35">
      <c r="B33" s="45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5"/>
      <c r="O33" s="46"/>
    </row>
    <row r="34" spans="2:15" ht="19" customHeight="1" x14ac:dyDescent="0.35">
      <c r="B34" s="45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5"/>
      <c r="O34" s="46"/>
    </row>
    <row r="35" spans="2:15" ht="19" customHeight="1" x14ac:dyDescent="0.35">
      <c r="B35" s="45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5"/>
      <c r="O35" s="46"/>
    </row>
    <row r="36" spans="2:15" ht="19" customHeight="1" x14ac:dyDescent="0.35">
      <c r="B36" s="45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5"/>
      <c r="O36" s="46"/>
    </row>
    <row r="37" spans="2:15" ht="19" customHeight="1" x14ac:dyDescent="0.35">
      <c r="B37" s="45"/>
      <c r="C37" s="46"/>
      <c r="D37" s="46"/>
      <c r="E37" s="46"/>
      <c r="F37" s="46"/>
      <c r="G37" s="46"/>
      <c r="H37" s="46" t="s">
        <v>9</v>
      </c>
      <c r="I37" s="46"/>
      <c r="J37" s="46"/>
      <c r="K37" s="46"/>
      <c r="L37" s="46"/>
      <c r="M37" s="46"/>
      <c r="N37" s="5"/>
      <c r="O37" s="46"/>
    </row>
    <row r="38" spans="2:15" ht="19" customHeight="1" x14ac:dyDescent="0.35">
      <c r="B38" s="45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5"/>
      <c r="O38" s="47"/>
    </row>
    <row r="39" spans="2:15" ht="19" customHeight="1" x14ac:dyDescent="0.35">
      <c r="B39" s="45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5"/>
      <c r="O39" s="48"/>
    </row>
    <row r="40" spans="2:15" ht="19" customHeight="1" x14ac:dyDescent="0.35">
      <c r="B40" s="45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5"/>
      <c r="O40" s="48"/>
    </row>
    <row r="41" spans="2:15" ht="19" customHeight="1" x14ac:dyDescent="0.35">
      <c r="B41" s="45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5"/>
      <c r="O41" s="47"/>
    </row>
    <row r="42" spans="2:15" ht="19" customHeight="1" x14ac:dyDescent="0.35">
      <c r="B42" s="45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5"/>
      <c r="O42" s="47"/>
    </row>
    <row r="43" spans="2:15" ht="19" customHeight="1" x14ac:dyDescent="0.35">
      <c r="B43" s="45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5"/>
      <c r="O43" s="47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12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ignoredErrors>
    <ignoredError sqref="E16" formula="1"/>
  </ignoredErrors>
  <drawing r:id="rId2"/>
  <legacyDrawing r:id="rId3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0"/>
  <dimension ref="B1:R43"/>
  <sheetViews>
    <sheetView showGridLines="0" showWhiteSpace="0" topLeftCell="A11" zoomScale="85" zoomScaleNormal="85" zoomScalePageLayoutView="70" workbookViewId="0">
      <selection activeCell="E24" sqref="E24"/>
    </sheetView>
  </sheetViews>
  <sheetFormatPr baseColWidth="10" defaultColWidth="11.453125" defaultRowHeight="14.5" x14ac:dyDescent="0.35"/>
  <cols>
    <col min="1" max="1" width="1.26953125" style="1" customWidth="1"/>
    <col min="2" max="2" width="25.81640625" style="1" bestFit="1" customWidth="1"/>
    <col min="3" max="5" width="18.7265625" style="1" customWidth="1"/>
    <col min="6" max="6" width="93.54296875" style="1" customWidth="1"/>
    <col min="7" max="7" width="10.7265625" style="1" customWidth="1"/>
    <col min="8" max="8" width="14.453125" style="1" customWidth="1"/>
    <col min="9" max="9" width="10.7265625" style="1" customWidth="1"/>
    <col min="10" max="10" width="2.7265625" style="1" customWidth="1"/>
    <col min="11" max="11" width="10.7265625" style="1" customWidth="1"/>
    <col min="12" max="12" width="14.54296875" style="1" customWidth="1"/>
    <col min="13" max="13" width="10.7265625" style="1" customWidth="1"/>
    <col min="14" max="14" width="18" style="1" customWidth="1"/>
    <col min="15" max="15" width="68.7265625" style="1" customWidth="1"/>
    <col min="16" max="16384" width="11.453125" style="1"/>
  </cols>
  <sheetData>
    <row r="1" spans="2:18" ht="15" customHeight="1" thickBot="1" x14ac:dyDescent="0.4">
      <c r="C1" s="1" t="s">
        <v>0</v>
      </c>
    </row>
    <row r="2" spans="2:18" ht="18.75" customHeight="1" x14ac:dyDescent="0.35">
      <c r="B2" s="174"/>
      <c r="C2" s="175"/>
      <c r="D2" s="159" t="s">
        <v>4</v>
      </c>
      <c r="E2" s="160"/>
      <c r="F2" s="160"/>
      <c r="G2" s="160"/>
      <c r="H2" s="161"/>
      <c r="I2" s="16"/>
      <c r="J2" s="17"/>
      <c r="K2" s="17"/>
      <c r="L2" s="17"/>
      <c r="M2" s="17"/>
      <c r="N2" s="17"/>
      <c r="O2" s="17"/>
      <c r="P2" s="2"/>
    </row>
    <row r="3" spans="2:18" ht="18.75" customHeight="1" thickBot="1" x14ac:dyDescent="0.4">
      <c r="B3" s="176"/>
      <c r="C3" s="177"/>
      <c r="D3" s="162"/>
      <c r="E3" s="163"/>
      <c r="F3" s="163"/>
      <c r="G3" s="163"/>
      <c r="H3" s="164"/>
      <c r="I3" s="16"/>
      <c r="J3" s="17"/>
      <c r="K3" s="17"/>
      <c r="L3" s="17"/>
      <c r="M3" s="17"/>
      <c r="N3" s="17"/>
      <c r="O3" s="17"/>
      <c r="P3" s="2"/>
    </row>
    <row r="4" spans="2:18" ht="6.75" customHeight="1" thickBot="1" x14ac:dyDescent="0.4"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2"/>
    </row>
    <row r="5" spans="2:18" ht="22.5" customHeight="1" thickBot="1" x14ac:dyDescent="0.4">
      <c r="B5" s="19" t="s">
        <v>1</v>
      </c>
      <c r="C5" s="20" t="s">
        <v>8</v>
      </c>
      <c r="D5" s="165" t="s">
        <v>6</v>
      </c>
      <c r="E5" s="166"/>
      <c r="F5" s="166"/>
      <c r="G5" s="166"/>
      <c r="H5" s="167"/>
      <c r="I5" s="21"/>
      <c r="J5" s="21"/>
      <c r="K5" s="21"/>
      <c r="L5" s="21"/>
      <c r="M5" s="21"/>
      <c r="N5" s="18"/>
      <c r="O5" s="18"/>
      <c r="P5" s="2"/>
    </row>
    <row r="6" spans="2:18" ht="6" customHeight="1" thickBot="1" x14ac:dyDescent="0.4">
      <c r="B6" s="18"/>
      <c r="C6" s="22"/>
      <c r="D6" s="23"/>
      <c r="E6" s="23"/>
      <c r="F6" s="23"/>
      <c r="G6" s="23"/>
      <c r="H6" s="23"/>
      <c r="I6" s="23"/>
      <c r="J6" s="23"/>
      <c r="K6" s="23"/>
      <c r="L6" s="21"/>
      <c r="M6" s="21"/>
      <c r="N6" s="18"/>
      <c r="O6" s="18"/>
      <c r="P6" s="2"/>
    </row>
    <row r="7" spans="2:18" ht="15" customHeight="1" thickBot="1" x14ac:dyDescent="0.4">
      <c r="B7" s="24">
        <f>+'Día 19'!B7+1</f>
        <v>44701</v>
      </c>
      <c r="C7" s="25" t="s">
        <v>10</v>
      </c>
      <c r="D7" s="26" t="s">
        <v>3</v>
      </c>
      <c r="E7" s="27" t="s">
        <v>11</v>
      </c>
      <c r="F7" s="28" t="s">
        <v>5</v>
      </c>
      <c r="G7" s="170" t="s">
        <v>2</v>
      </c>
      <c r="H7" s="171"/>
      <c r="I7" s="29"/>
      <c r="J7" s="29"/>
      <c r="K7" s="5"/>
      <c r="L7" s="29"/>
      <c r="M7" s="29"/>
      <c r="N7" s="29"/>
      <c r="O7" s="30"/>
      <c r="P7" s="3"/>
    </row>
    <row r="8" spans="2:18" ht="15" customHeight="1" x14ac:dyDescent="0.35">
      <c r="B8" s="31" t="s">
        <v>7</v>
      </c>
      <c r="C8" s="54">
        <f>+'Día 19'!C26</f>
        <v>1491999</v>
      </c>
      <c r="D8" s="32" t="s">
        <v>0</v>
      </c>
      <c r="E8" s="32"/>
      <c r="F8" s="10" t="s">
        <v>0</v>
      </c>
      <c r="G8" s="172"/>
      <c r="H8" s="173"/>
      <c r="I8" s="33"/>
      <c r="J8" s="33"/>
      <c r="K8" s="5"/>
      <c r="L8" s="5"/>
      <c r="M8" s="5"/>
      <c r="N8" s="8"/>
      <c r="O8" s="34"/>
    </row>
    <row r="9" spans="2:18" ht="19" customHeight="1" x14ac:dyDescent="0.35">
      <c r="B9" s="35">
        <v>4.1666666666666664E-2</v>
      </c>
      <c r="C9" s="6">
        <v>0</v>
      </c>
      <c r="D9" s="36" t="s">
        <v>0</v>
      </c>
      <c r="E9" s="36" t="s">
        <v>0</v>
      </c>
      <c r="F9" s="11" t="s">
        <v>0</v>
      </c>
      <c r="G9" s="155"/>
      <c r="H9" s="156"/>
      <c r="I9" s="5"/>
      <c r="J9" s="33"/>
      <c r="K9" s="5"/>
      <c r="L9" s="5"/>
      <c r="M9" s="5"/>
      <c r="N9" s="5"/>
      <c r="O9" s="37"/>
      <c r="P9" s="4" t="s">
        <v>0</v>
      </c>
    </row>
    <row r="10" spans="2:18" ht="19" customHeight="1" x14ac:dyDescent="0.35">
      <c r="B10" s="35">
        <v>8.3333333333333329E-2</v>
      </c>
      <c r="C10" s="6">
        <v>0</v>
      </c>
      <c r="D10" s="36">
        <f>+C10-C9</f>
        <v>0</v>
      </c>
      <c r="E10" s="36">
        <f>+D10*0.277777777777778</f>
        <v>0</v>
      </c>
      <c r="F10" s="12"/>
      <c r="G10" s="155"/>
      <c r="H10" s="156"/>
      <c r="I10" s="5"/>
      <c r="J10" s="33"/>
      <c r="K10" s="5"/>
      <c r="L10" s="5"/>
      <c r="M10" s="5"/>
      <c r="N10" s="5"/>
      <c r="O10" s="38"/>
    </row>
    <row r="11" spans="2:18" ht="19" customHeight="1" x14ac:dyDescent="0.35">
      <c r="B11" s="35">
        <v>0.125</v>
      </c>
      <c r="C11" s="6">
        <v>0</v>
      </c>
      <c r="D11" s="36">
        <f t="shared" ref="D11:D32" si="0">+C11-C10</f>
        <v>0</v>
      </c>
      <c r="E11" s="36">
        <f t="shared" ref="E11:E32" si="1">+D11*1000/3600</f>
        <v>0</v>
      </c>
      <c r="F11" s="12"/>
      <c r="G11" s="155"/>
      <c r="H11" s="156"/>
      <c r="I11" s="5"/>
      <c r="J11" s="33"/>
      <c r="K11" s="5"/>
      <c r="L11" s="5"/>
      <c r="M11" s="5"/>
      <c r="N11" s="5"/>
      <c r="O11" s="38"/>
      <c r="R11" s="1" t="s">
        <v>0</v>
      </c>
    </row>
    <row r="12" spans="2:18" ht="19" customHeight="1" x14ac:dyDescent="0.35">
      <c r="B12" s="35">
        <v>0.16666666666666666</v>
      </c>
      <c r="C12" s="6">
        <v>0</v>
      </c>
      <c r="D12" s="36">
        <f t="shared" si="0"/>
        <v>0</v>
      </c>
      <c r="E12" s="36">
        <f t="shared" si="1"/>
        <v>0</v>
      </c>
      <c r="F12" s="12"/>
      <c r="G12" s="155"/>
      <c r="H12" s="156"/>
      <c r="I12" s="5"/>
      <c r="J12" s="33"/>
      <c r="K12" s="5"/>
      <c r="L12" s="5"/>
      <c r="M12" s="5"/>
      <c r="N12" s="5"/>
      <c r="O12" s="38"/>
    </row>
    <row r="13" spans="2:18" ht="19" customHeight="1" x14ac:dyDescent="0.35">
      <c r="B13" s="35">
        <v>0.20833333333333334</v>
      </c>
      <c r="C13" s="6">
        <v>0</v>
      </c>
      <c r="D13" s="36">
        <f t="shared" si="0"/>
        <v>0</v>
      </c>
      <c r="E13" s="36">
        <f t="shared" si="1"/>
        <v>0</v>
      </c>
      <c r="F13" s="12" t="s">
        <v>0</v>
      </c>
      <c r="G13" s="155"/>
      <c r="H13" s="156"/>
      <c r="I13" s="5"/>
      <c r="J13" s="33"/>
      <c r="K13" s="5"/>
      <c r="L13" s="5"/>
      <c r="M13" s="5"/>
      <c r="N13" s="5"/>
      <c r="O13" s="38"/>
    </row>
    <row r="14" spans="2:18" ht="19" customHeight="1" x14ac:dyDescent="0.35">
      <c r="B14" s="35">
        <v>0.25</v>
      </c>
      <c r="C14" s="6">
        <v>0</v>
      </c>
      <c r="D14" s="36">
        <f t="shared" si="0"/>
        <v>0</v>
      </c>
      <c r="E14" s="36">
        <f t="shared" si="1"/>
        <v>0</v>
      </c>
      <c r="F14" s="12" t="s">
        <v>0</v>
      </c>
      <c r="G14" s="155"/>
      <c r="H14" s="156"/>
      <c r="I14" s="5"/>
      <c r="J14" s="33"/>
      <c r="K14" s="5"/>
      <c r="L14" s="5"/>
      <c r="M14" s="5"/>
      <c r="N14" s="5"/>
      <c r="O14" s="38"/>
    </row>
    <row r="15" spans="2:18" ht="19" customHeight="1" x14ac:dyDescent="0.35">
      <c r="B15" s="35">
        <v>0.29166666666666669</v>
      </c>
      <c r="C15" s="6">
        <v>0</v>
      </c>
      <c r="D15" s="36">
        <f t="shared" si="0"/>
        <v>0</v>
      </c>
      <c r="E15" s="36">
        <f t="shared" si="1"/>
        <v>0</v>
      </c>
      <c r="F15" s="12"/>
      <c r="G15" s="155"/>
      <c r="H15" s="156"/>
      <c r="I15" s="5"/>
      <c r="J15" s="33"/>
      <c r="K15" s="5"/>
      <c r="L15" s="5"/>
      <c r="M15" s="5"/>
      <c r="N15" s="5"/>
      <c r="O15" s="38"/>
    </row>
    <row r="16" spans="2:18" ht="19" customHeight="1" x14ac:dyDescent="0.35">
      <c r="B16" s="50">
        <v>0.33333333333333331</v>
      </c>
      <c r="C16" s="116">
        <v>1493497</v>
      </c>
      <c r="D16" s="51">
        <f>+C16-C8</f>
        <v>1498</v>
      </c>
      <c r="E16" s="51">
        <f>+D16*1000/14/3600</f>
        <v>29.722222222222221</v>
      </c>
      <c r="F16" s="52"/>
      <c r="G16" s="168" t="s">
        <v>0</v>
      </c>
      <c r="H16" s="169"/>
      <c r="I16" s="9"/>
      <c r="J16" s="39"/>
      <c r="K16" s="9"/>
      <c r="L16" s="9"/>
      <c r="M16" s="9"/>
      <c r="N16" s="5"/>
      <c r="O16" s="38"/>
    </row>
    <row r="17" spans="2:15" ht="19" customHeight="1" x14ac:dyDescent="0.35">
      <c r="B17" s="35">
        <v>0.375</v>
      </c>
      <c r="C17" s="6">
        <v>0</v>
      </c>
      <c r="D17" s="36">
        <v>0</v>
      </c>
      <c r="E17" s="36">
        <v>0</v>
      </c>
      <c r="F17" s="12"/>
      <c r="G17" s="155"/>
      <c r="H17" s="156"/>
      <c r="I17" s="5"/>
      <c r="J17" s="33"/>
      <c r="K17" s="5"/>
      <c r="L17" s="5"/>
      <c r="M17" s="5"/>
      <c r="N17" s="5"/>
      <c r="O17" s="38"/>
    </row>
    <row r="18" spans="2:15" ht="19" customHeight="1" x14ac:dyDescent="0.35">
      <c r="B18" s="35">
        <v>0.41666666666666669</v>
      </c>
      <c r="C18" s="6">
        <v>0</v>
      </c>
      <c r="D18" s="36">
        <f t="shared" si="0"/>
        <v>0</v>
      </c>
      <c r="E18" s="36">
        <f t="shared" si="1"/>
        <v>0</v>
      </c>
      <c r="F18" s="12"/>
      <c r="G18" s="155"/>
      <c r="H18" s="156"/>
      <c r="I18" s="5"/>
      <c r="J18" s="33"/>
      <c r="K18" s="5"/>
      <c r="L18" s="5"/>
      <c r="M18" s="5"/>
      <c r="N18" s="5"/>
      <c r="O18" s="38"/>
    </row>
    <row r="19" spans="2:15" ht="19" customHeight="1" x14ac:dyDescent="0.35">
      <c r="B19" s="35">
        <v>0.45833333333333331</v>
      </c>
      <c r="C19" s="6">
        <v>0</v>
      </c>
      <c r="D19" s="36">
        <f t="shared" si="0"/>
        <v>0</v>
      </c>
      <c r="E19" s="36">
        <f t="shared" si="1"/>
        <v>0</v>
      </c>
      <c r="F19" s="12"/>
      <c r="G19" s="155"/>
      <c r="H19" s="156"/>
      <c r="I19" s="5"/>
      <c r="J19" s="33"/>
      <c r="K19" s="5"/>
      <c r="L19" s="5"/>
      <c r="M19" s="5"/>
      <c r="N19" s="5"/>
      <c r="O19" s="38"/>
    </row>
    <row r="20" spans="2:15" ht="19" customHeight="1" x14ac:dyDescent="0.35">
      <c r="B20" s="35">
        <v>0.5</v>
      </c>
      <c r="C20" s="6">
        <v>0</v>
      </c>
      <c r="D20" s="36">
        <f t="shared" si="0"/>
        <v>0</v>
      </c>
      <c r="E20" s="36">
        <f t="shared" si="1"/>
        <v>0</v>
      </c>
      <c r="F20" s="12"/>
      <c r="G20" s="155"/>
      <c r="H20" s="156"/>
      <c r="I20" s="5"/>
      <c r="J20" s="33"/>
      <c r="K20" s="5"/>
      <c r="L20" s="5"/>
      <c r="M20" s="5"/>
      <c r="N20" s="5"/>
      <c r="O20" s="38"/>
    </row>
    <row r="21" spans="2:15" ht="19" customHeight="1" x14ac:dyDescent="0.35">
      <c r="B21" s="50">
        <v>0.54166666666666663</v>
      </c>
      <c r="C21" s="98">
        <v>1494101</v>
      </c>
      <c r="D21" s="51">
        <f>+C21-C16</f>
        <v>604</v>
      </c>
      <c r="E21" s="51">
        <f>+D21*1000/5/3600</f>
        <v>33.555555555555557</v>
      </c>
      <c r="F21" s="52"/>
      <c r="G21" s="168" t="s">
        <v>0</v>
      </c>
      <c r="H21" s="169"/>
      <c r="I21" s="9"/>
      <c r="J21" s="39"/>
      <c r="K21" s="9"/>
      <c r="L21" s="9"/>
      <c r="M21" s="9"/>
      <c r="N21" s="9"/>
      <c r="O21" s="38"/>
    </row>
    <row r="22" spans="2:15" ht="19" customHeight="1" x14ac:dyDescent="0.35">
      <c r="B22" s="35">
        <v>0.58333333333333337</v>
      </c>
      <c r="C22" s="6">
        <v>0</v>
      </c>
      <c r="D22" s="36">
        <v>0</v>
      </c>
      <c r="E22" s="36">
        <v>0</v>
      </c>
      <c r="F22" s="13"/>
      <c r="G22" s="155"/>
      <c r="H22" s="156"/>
      <c r="I22" s="9"/>
      <c r="J22" s="39"/>
      <c r="K22" s="9"/>
      <c r="L22" s="9"/>
      <c r="M22" s="9"/>
      <c r="N22" s="5"/>
      <c r="O22" s="41"/>
    </row>
    <row r="23" spans="2:15" ht="19" customHeight="1" x14ac:dyDescent="0.35">
      <c r="B23" s="35">
        <v>0.625</v>
      </c>
      <c r="C23" s="6">
        <v>0</v>
      </c>
      <c r="D23" s="36">
        <f t="shared" si="0"/>
        <v>0</v>
      </c>
      <c r="E23" s="36">
        <f t="shared" si="1"/>
        <v>0</v>
      </c>
      <c r="F23" s="13"/>
      <c r="G23" s="155"/>
      <c r="H23" s="156"/>
      <c r="I23" s="9"/>
      <c r="J23" s="39"/>
      <c r="K23" s="9"/>
      <c r="L23" s="9"/>
      <c r="M23" s="9"/>
      <c r="N23" s="5"/>
      <c r="O23" s="41"/>
    </row>
    <row r="24" spans="2:15" ht="19" customHeight="1" x14ac:dyDescent="0.35">
      <c r="B24" s="35">
        <v>0.66666666666666663</v>
      </c>
      <c r="C24" s="6">
        <v>0</v>
      </c>
      <c r="D24" s="36">
        <f t="shared" si="0"/>
        <v>0</v>
      </c>
      <c r="E24" s="36">
        <f t="shared" si="1"/>
        <v>0</v>
      </c>
      <c r="F24" s="13"/>
      <c r="G24" s="155"/>
      <c r="H24" s="156"/>
      <c r="I24" s="9"/>
      <c r="J24" s="39"/>
      <c r="K24" s="9"/>
      <c r="L24" s="9"/>
      <c r="M24" s="9"/>
      <c r="N24" s="5"/>
      <c r="O24" s="41"/>
    </row>
    <row r="25" spans="2:15" ht="19" customHeight="1" x14ac:dyDescent="0.35">
      <c r="B25" s="35">
        <v>0.70833333333333337</v>
      </c>
      <c r="C25" s="6">
        <v>0</v>
      </c>
      <c r="D25" s="36">
        <f t="shared" si="0"/>
        <v>0</v>
      </c>
      <c r="E25" s="36">
        <f t="shared" si="1"/>
        <v>0</v>
      </c>
      <c r="F25" s="13"/>
      <c r="G25" s="155"/>
      <c r="H25" s="156"/>
      <c r="I25" s="9"/>
      <c r="J25" s="39"/>
      <c r="K25" s="9"/>
      <c r="L25" s="9"/>
      <c r="M25" s="9"/>
      <c r="N25" s="5"/>
      <c r="O25" s="41"/>
    </row>
    <row r="26" spans="2:15" ht="19" customHeight="1" x14ac:dyDescent="0.35">
      <c r="B26" s="50">
        <v>0.75</v>
      </c>
      <c r="C26" s="98">
        <v>1494561</v>
      </c>
      <c r="D26" s="51">
        <f>+C26-C21</f>
        <v>460</v>
      </c>
      <c r="E26" s="51">
        <f>+D26*1000/5/3600</f>
        <v>25.555555555555557</v>
      </c>
      <c r="F26" s="52"/>
      <c r="G26" s="168" t="s">
        <v>0</v>
      </c>
      <c r="H26" s="169"/>
      <c r="I26" s="9"/>
      <c r="J26" s="39"/>
      <c r="K26" s="9"/>
      <c r="L26" s="9"/>
      <c r="M26" s="9"/>
      <c r="N26" s="5"/>
      <c r="O26" s="38"/>
    </row>
    <row r="27" spans="2:15" ht="19" customHeight="1" x14ac:dyDescent="0.35">
      <c r="B27" s="35">
        <v>0.79166666666666663</v>
      </c>
      <c r="C27" s="6">
        <v>0</v>
      </c>
      <c r="D27" s="36">
        <v>0</v>
      </c>
      <c r="E27" s="36">
        <v>0</v>
      </c>
      <c r="F27" s="13"/>
      <c r="G27" s="155"/>
      <c r="H27" s="156"/>
      <c r="I27" s="5"/>
      <c r="J27" s="33"/>
      <c r="K27" s="5"/>
      <c r="L27" s="5"/>
      <c r="M27" s="5"/>
      <c r="N27" s="5"/>
      <c r="O27" s="41"/>
    </row>
    <row r="28" spans="2:15" ht="19" customHeight="1" x14ac:dyDescent="0.35">
      <c r="B28" s="35">
        <v>0.83333333333333337</v>
      </c>
      <c r="C28" s="6">
        <v>0</v>
      </c>
      <c r="D28" s="36">
        <f t="shared" si="0"/>
        <v>0</v>
      </c>
      <c r="E28" s="36">
        <f t="shared" si="1"/>
        <v>0</v>
      </c>
      <c r="F28" s="13"/>
      <c r="G28" s="155"/>
      <c r="H28" s="156"/>
      <c r="I28" s="5"/>
      <c r="J28" s="33"/>
      <c r="K28" s="5"/>
      <c r="L28" s="5"/>
      <c r="M28" s="5"/>
      <c r="N28" s="5"/>
      <c r="O28" s="41"/>
    </row>
    <row r="29" spans="2:15" ht="19" customHeight="1" x14ac:dyDescent="0.35">
      <c r="B29" s="35">
        <v>0.875</v>
      </c>
      <c r="C29" s="6">
        <v>0</v>
      </c>
      <c r="D29" s="36">
        <f t="shared" si="0"/>
        <v>0</v>
      </c>
      <c r="E29" s="36">
        <f t="shared" si="1"/>
        <v>0</v>
      </c>
      <c r="F29" s="13"/>
      <c r="G29" s="155"/>
      <c r="H29" s="156"/>
      <c r="I29" s="5"/>
      <c r="J29" s="33"/>
      <c r="K29" s="5"/>
      <c r="L29" s="5"/>
      <c r="M29" s="5"/>
      <c r="N29" s="5"/>
      <c r="O29" s="41"/>
    </row>
    <row r="30" spans="2:15" ht="19" customHeight="1" x14ac:dyDescent="0.35">
      <c r="B30" s="35">
        <v>0.91666666666666663</v>
      </c>
      <c r="C30" s="6">
        <v>0</v>
      </c>
      <c r="D30" s="36">
        <f t="shared" si="0"/>
        <v>0</v>
      </c>
      <c r="E30" s="36">
        <f t="shared" si="1"/>
        <v>0</v>
      </c>
      <c r="F30" s="13"/>
      <c r="G30" s="155"/>
      <c r="H30" s="156"/>
      <c r="I30" s="5"/>
      <c r="J30" s="33"/>
      <c r="K30" s="5"/>
      <c r="L30" s="5"/>
      <c r="M30" s="5"/>
      <c r="N30" s="5"/>
      <c r="O30" s="41"/>
    </row>
    <row r="31" spans="2:15" ht="19" customHeight="1" x14ac:dyDescent="0.35">
      <c r="B31" s="35">
        <v>0.95833333333333337</v>
      </c>
      <c r="C31" s="6">
        <v>0</v>
      </c>
      <c r="D31" s="36">
        <f t="shared" si="0"/>
        <v>0</v>
      </c>
      <c r="E31" s="36">
        <f t="shared" si="1"/>
        <v>0</v>
      </c>
      <c r="F31" s="13"/>
      <c r="G31" s="155"/>
      <c r="H31" s="156"/>
      <c r="I31" s="5"/>
      <c r="J31" s="33"/>
      <c r="K31" s="5"/>
      <c r="L31" s="5"/>
      <c r="M31" s="5"/>
      <c r="N31" s="5"/>
      <c r="O31" s="41"/>
    </row>
    <row r="32" spans="2:15" ht="19" customHeight="1" thickBot="1" x14ac:dyDescent="0.4">
      <c r="B32" s="42">
        <v>1</v>
      </c>
      <c r="C32" s="7">
        <v>0</v>
      </c>
      <c r="D32" s="43">
        <f t="shared" si="0"/>
        <v>0</v>
      </c>
      <c r="E32" s="43">
        <f t="shared" si="1"/>
        <v>0</v>
      </c>
      <c r="F32" s="14"/>
      <c r="G32" s="157"/>
      <c r="H32" s="158"/>
      <c r="I32" s="5"/>
      <c r="J32" s="33"/>
      <c r="K32" s="5"/>
      <c r="L32" s="5"/>
      <c r="M32" s="5"/>
      <c r="N32" s="5"/>
      <c r="O32" s="41"/>
    </row>
    <row r="33" spans="2:15" ht="19" customHeight="1" x14ac:dyDescent="0.35">
      <c r="B33" s="45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5"/>
      <c r="O33" s="46"/>
    </row>
    <row r="34" spans="2:15" ht="19" customHeight="1" x14ac:dyDescent="0.35">
      <c r="B34" s="45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5"/>
      <c r="O34" s="46"/>
    </row>
    <row r="35" spans="2:15" ht="19" customHeight="1" x14ac:dyDescent="0.35">
      <c r="B35" s="45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5"/>
      <c r="O35" s="46"/>
    </row>
    <row r="36" spans="2:15" ht="19" customHeight="1" x14ac:dyDescent="0.35">
      <c r="B36" s="45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5"/>
      <c r="O36" s="46"/>
    </row>
    <row r="37" spans="2:15" ht="19" customHeight="1" x14ac:dyDescent="0.35">
      <c r="B37" s="45"/>
      <c r="C37" s="46"/>
      <c r="D37" s="46"/>
      <c r="E37" s="46"/>
      <c r="F37" s="46"/>
      <c r="G37" s="46"/>
      <c r="H37" s="46" t="s">
        <v>9</v>
      </c>
      <c r="I37" s="46"/>
      <c r="J37" s="46"/>
      <c r="K37" s="46"/>
      <c r="L37" s="46"/>
      <c r="M37" s="46"/>
      <c r="N37" s="5"/>
      <c r="O37" s="46"/>
    </row>
    <row r="38" spans="2:15" ht="19" customHeight="1" x14ac:dyDescent="0.35">
      <c r="B38" s="45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5"/>
      <c r="O38" s="47"/>
    </row>
    <row r="39" spans="2:15" ht="19" customHeight="1" x14ac:dyDescent="0.35">
      <c r="B39" s="45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5"/>
      <c r="O39" s="48"/>
    </row>
    <row r="40" spans="2:15" ht="19" customHeight="1" x14ac:dyDescent="0.35">
      <c r="B40" s="45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5"/>
      <c r="O40" s="48"/>
    </row>
    <row r="41" spans="2:15" ht="19" customHeight="1" x14ac:dyDescent="0.35">
      <c r="B41" s="45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5"/>
      <c r="O41" s="47"/>
    </row>
    <row r="42" spans="2:15" ht="19" customHeight="1" x14ac:dyDescent="0.35">
      <c r="B42" s="45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5"/>
      <c r="O42" s="47"/>
    </row>
    <row r="43" spans="2:15" ht="19" customHeight="1" x14ac:dyDescent="0.35">
      <c r="B43" s="45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5"/>
      <c r="O43" s="47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11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  <legacyDrawing r:id="rId3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1"/>
  <dimension ref="B1:R43"/>
  <sheetViews>
    <sheetView showGridLines="0" showWhiteSpace="0" topLeftCell="A13" zoomScale="85" zoomScaleNormal="85" zoomScalePageLayoutView="70" workbookViewId="0">
      <selection activeCell="C20" sqref="C20"/>
    </sheetView>
  </sheetViews>
  <sheetFormatPr baseColWidth="10" defaultColWidth="11.453125" defaultRowHeight="14.5" x14ac:dyDescent="0.35"/>
  <cols>
    <col min="1" max="1" width="1.26953125" style="1" customWidth="1"/>
    <col min="2" max="2" width="25.81640625" style="1" bestFit="1" customWidth="1"/>
    <col min="3" max="5" width="18.7265625" style="1" customWidth="1"/>
    <col min="6" max="6" width="93.54296875" style="1" customWidth="1"/>
    <col min="7" max="7" width="10.7265625" style="1" customWidth="1"/>
    <col min="8" max="8" width="14.453125" style="1" customWidth="1"/>
    <col min="9" max="9" width="10.7265625" style="1" customWidth="1"/>
    <col min="10" max="10" width="2.7265625" style="1" customWidth="1"/>
    <col min="11" max="11" width="10.7265625" style="1" customWidth="1"/>
    <col min="12" max="12" width="14.54296875" style="1" customWidth="1"/>
    <col min="13" max="13" width="10.7265625" style="1" customWidth="1"/>
    <col min="14" max="14" width="18" style="1" customWidth="1"/>
    <col min="15" max="15" width="68.7265625" style="1" customWidth="1"/>
    <col min="16" max="16384" width="11.453125" style="1"/>
  </cols>
  <sheetData>
    <row r="1" spans="2:18" ht="15" customHeight="1" thickBot="1" x14ac:dyDescent="0.4">
      <c r="C1" s="1" t="s">
        <v>0</v>
      </c>
    </row>
    <row r="2" spans="2:18" ht="18.75" customHeight="1" x14ac:dyDescent="0.35">
      <c r="B2" s="174"/>
      <c r="C2" s="175"/>
      <c r="D2" s="159" t="s">
        <v>4</v>
      </c>
      <c r="E2" s="160"/>
      <c r="F2" s="160"/>
      <c r="G2" s="160"/>
      <c r="H2" s="161"/>
      <c r="I2" s="16"/>
      <c r="J2" s="17"/>
      <c r="K2" s="17"/>
      <c r="L2" s="17"/>
      <c r="M2" s="17"/>
      <c r="N2" s="17"/>
      <c r="O2" s="17"/>
      <c r="P2" s="2"/>
    </row>
    <row r="3" spans="2:18" ht="18.75" customHeight="1" thickBot="1" x14ac:dyDescent="0.4">
      <c r="B3" s="176"/>
      <c r="C3" s="177"/>
      <c r="D3" s="162"/>
      <c r="E3" s="163"/>
      <c r="F3" s="163"/>
      <c r="G3" s="163"/>
      <c r="H3" s="164"/>
      <c r="I3" s="16"/>
      <c r="J3" s="17"/>
      <c r="K3" s="17"/>
      <c r="L3" s="17"/>
      <c r="M3" s="17"/>
      <c r="N3" s="17"/>
      <c r="O3" s="17"/>
      <c r="P3" s="2"/>
    </row>
    <row r="4" spans="2:18" ht="6.75" customHeight="1" thickBot="1" x14ac:dyDescent="0.4"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2"/>
    </row>
    <row r="5" spans="2:18" ht="22.5" customHeight="1" thickBot="1" x14ac:dyDescent="0.4">
      <c r="B5" s="19" t="s">
        <v>1</v>
      </c>
      <c r="C5" s="20" t="s">
        <v>8</v>
      </c>
      <c r="D5" s="165" t="s">
        <v>6</v>
      </c>
      <c r="E5" s="166"/>
      <c r="F5" s="166"/>
      <c r="G5" s="166"/>
      <c r="H5" s="167"/>
      <c r="I5" s="21"/>
      <c r="J5" s="21"/>
      <c r="K5" s="21"/>
      <c r="L5" s="21"/>
      <c r="M5" s="21"/>
      <c r="N5" s="18"/>
      <c r="O5" s="18"/>
      <c r="P5" s="2"/>
    </row>
    <row r="6" spans="2:18" ht="6" customHeight="1" thickBot="1" x14ac:dyDescent="0.4">
      <c r="B6" s="18"/>
      <c r="C6" s="22"/>
      <c r="D6" s="23"/>
      <c r="E6" s="23"/>
      <c r="F6" s="23"/>
      <c r="G6" s="23"/>
      <c r="H6" s="23"/>
      <c r="I6" s="23"/>
      <c r="J6" s="23"/>
      <c r="K6" s="23"/>
      <c r="L6" s="21"/>
      <c r="M6" s="21"/>
      <c r="N6" s="18"/>
      <c r="O6" s="18"/>
      <c r="P6" s="2"/>
    </row>
    <row r="7" spans="2:18" ht="15" customHeight="1" thickBot="1" x14ac:dyDescent="0.4">
      <c r="B7" s="24">
        <f>+'Día 20'!B7+1</f>
        <v>44702</v>
      </c>
      <c r="C7" s="25" t="s">
        <v>10</v>
      </c>
      <c r="D7" s="26" t="s">
        <v>3</v>
      </c>
      <c r="E7" s="27" t="s">
        <v>11</v>
      </c>
      <c r="F7" s="28" t="s">
        <v>5</v>
      </c>
      <c r="G7" s="170" t="s">
        <v>2</v>
      </c>
      <c r="H7" s="171"/>
      <c r="I7" s="29"/>
      <c r="J7" s="29"/>
      <c r="K7" s="5"/>
      <c r="L7" s="29"/>
      <c r="M7" s="29"/>
      <c r="N7" s="29"/>
      <c r="O7" s="30"/>
      <c r="P7" s="3"/>
    </row>
    <row r="8" spans="2:18" ht="15" customHeight="1" x14ac:dyDescent="0.35">
      <c r="B8" s="31" t="s">
        <v>7</v>
      </c>
      <c r="C8" s="54">
        <f>+'Día 20'!C26</f>
        <v>1494561</v>
      </c>
      <c r="D8" s="32" t="s">
        <v>0</v>
      </c>
      <c r="E8" s="32"/>
      <c r="F8" s="10" t="s">
        <v>0</v>
      </c>
      <c r="G8" s="172"/>
      <c r="H8" s="173"/>
      <c r="I8" s="33"/>
      <c r="J8" s="33"/>
      <c r="K8" s="5"/>
      <c r="L8" s="5"/>
      <c r="M8" s="5"/>
      <c r="N8" s="8"/>
      <c r="O8" s="34"/>
    </row>
    <row r="9" spans="2:18" ht="19" customHeight="1" x14ac:dyDescent="0.35">
      <c r="B9" s="35">
        <v>4.1666666666666664E-2</v>
      </c>
      <c r="C9" s="6">
        <v>0</v>
      </c>
      <c r="D9" s="36" t="s">
        <v>0</v>
      </c>
      <c r="E9" s="36" t="s">
        <v>0</v>
      </c>
      <c r="F9" s="11" t="s">
        <v>0</v>
      </c>
      <c r="G9" s="155"/>
      <c r="H9" s="156"/>
      <c r="I9" s="5"/>
      <c r="J9" s="33"/>
      <c r="K9" s="5"/>
      <c r="L9" s="5"/>
      <c r="M9" s="5"/>
      <c r="N9" s="5"/>
      <c r="O9" s="37"/>
      <c r="P9" s="4" t="s">
        <v>0</v>
      </c>
    </row>
    <row r="10" spans="2:18" ht="19" customHeight="1" x14ac:dyDescent="0.35">
      <c r="B10" s="35">
        <v>8.3333333333333329E-2</v>
      </c>
      <c r="C10" s="6">
        <v>0</v>
      </c>
      <c r="D10" s="36">
        <f>+C10-C9</f>
        <v>0</v>
      </c>
      <c r="E10" s="36">
        <f>+D10*0.277777777777778</f>
        <v>0</v>
      </c>
      <c r="F10" s="12"/>
      <c r="G10" s="155"/>
      <c r="H10" s="156"/>
      <c r="I10" s="5"/>
      <c r="J10" s="33"/>
      <c r="K10" s="5"/>
      <c r="L10" s="5"/>
      <c r="M10" s="5"/>
      <c r="N10" s="5"/>
      <c r="O10" s="38"/>
    </row>
    <row r="11" spans="2:18" ht="19" customHeight="1" x14ac:dyDescent="0.35">
      <c r="B11" s="35">
        <v>0.125</v>
      </c>
      <c r="C11" s="6">
        <v>0</v>
      </c>
      <c r="D11" s="36">
        <f t="shared" ref="D11:D32" si="0">+C11-C10</f>
        <v>0</v>
      </c>
      <c r="E11" s="36">
        <f t="shared" ref="E11:E32" si="1">+D11*1000/3600</f>
        <v>0</v>
      </c>
      <c r="F11" s="12"/>
      <c r="G11" s="155"/>
      <c r="H11" s="156"/>
      <c r="I11" s="5"/>
      <c r="J11" s="33"/>
      <c r="K11" s="5"/>
      <c r="L11" s="5"/>
      <c r="M11" s="5"/>
      <c r="N11" s="5"/>
      <c r="O11" s="38"/>
      <c r="R11" s="1" t="s">
        <v>0</v>
      </c>
    </row>
    <row r="12" spans="2:18" ht="19" customHeight="1" x14ac:dyDescent="0.35">
      <c r="B12" s="35">
        <v>0.16666666666666666</v>
      </c>
      <c r="C12" s="6">
        <v>0</v>
      </c>
      <c r="D12" s="36">
        <f t="shared" si="0"/>
        <v>0</v>
      </c>
      <c r="E12" s="36">
        <f t="shared" si="1"/>
        <v>0</v>
      </c>
      <c r="F12" s="12"/>
      <c r="G12" s="155"/>
      <c r="H12" s="156"/>
      <c r="I12" s="5"/>
      <c r="J12" s="33"/>
      <c r="K12" s="5"/>
      <c r="L12" s="5"/>
      <c r="M12" s="5"/>
      <c r="N12" s="5"/>
      <c r="O12" s="38"/>
    </row>
    <row r="13" spans="2:18" ht="19" customHeight="1" x14ac:dyDescent="0.35">
      <c r="B13" s="35">
        <v>0.20833333333333334</v>
      </c>
      <c r="C13" s="6">
        <v>0</v>
      </c>
      <c r="D13" s="36">
        <f t="shared" si="0"/>
        <v>0</v>
      </c>
      <c r="E13" s="36">
        <f t="shared" si="1"/>
        <v>0</v>
      </c>
      <c r="F13" s="12" t="s">
        <v>0</v>
      </c>
      <c r="G13" s="155"/>
      <c r="H13" s="156"/>
      <c r="I13" s="5"/>
      <c r="J13" s="33"/>
      <c r="K13" s="5"/>
      <c r="L13" s="5"/>
      <c r="M13" s="5"/>
      <c r="N13" s="5"/>
      <c r="O13" s="38"/>
    </row>
    <row r="14" spans="2:18" ht="19" customHeight="1" x14ac:dyDescent="0.35">
      <c r="B14" s="35">
        <v>0.25</v>
      </c>
      <c r="C14" s="6">
        <v>0</v>
      </c>
      <c r="D14" s="36">
        <f t="shared" si="0"/>
        <v>0</v>
      </c>
      <c r="E14" s="36">
        <f t="shared" si="1"/>
        <v>0</v>
      </c>
      <c r="F14" s="12" t="s">
        <v>0</v>
      </c>
      <c r="G14" s="155"/>
      <c r="H14" s="156"/>
      <c r="I14" s="5"/>
      <c r="J14" s="33"/>
      <c r="K14" s="5"/>
      <c r="L14" s="5"/>
      <c r="M14" s="5"/>
      <c r="N14" s="5"/>
      <c r="O14" s="38"/>
    </row>
    <row r="15" spans="2:18" ht="19" customHeight="1" x14ac:dyDescent="0.35">
      <c r="B15" s="35">
        <v>0.29166666666666669</v>
      </c>
      <c r="C15" s="6">
        <v>0</v>
      </c>
      <c r="D15" s="36">
        <f t="shared" si="0"/>
        <v>0</v>
      </c>
      <c r="E15" s="36">
        <f t="shared" si="1"/>
        <v>0</v>
      </c>
      <c r="F15" s="12"/>
      <c r="G15" s="155"/>
      <c r="H15" s="156"/>
      <c r="I15" s="5"/>
      <c r="J15" s="33"/>
      <c r="K15" s="5"/>
      <c r="L15" s="5"/>
      <c r="M15" s="5"/>
      <c r="N15" s="5"/>
      <c r="O15" s="38"/>
    </row>
    <row r="16" spans="2:18" ht="19" customHeight="1" x14ac:dyDescent="0.35">
      <c r="B16" s="50">
        <v>0.33333333333333331</v>
      </c>
      <c r="C16" s="98">
        <v>1496057</v>
      </c>
      <c r="D16" s="51">
        <f>+C16-C8</f>
        <v>1496</v>
      </c>
      <c r="E16" s="51">
        <f>+D16*1000/14/3600</f>
        <v>29.682539682539684</v>
      </c>
      <c r="F16" s="52"/>
      <c r="G16" s="168" t="s">
        <v>0</v>
      </c>
      <c r="H16" s="169"/>
      <c r="I16" s="9"/>
      <c r="J16" s="39"/>
      <c r="K16" s="9"/>
      <c r="L16" s="9"/>
      <c r="M16" s="9"/>
      <c r="N16" s="5"/>
      <c r="O16" s="38"/>
    </row>
    <row r="17" spans="2:15" ht="19" customHeight="1" x14ac:dyDescent="0.35">
      <c r="B17" s="35">
        <v>0.375</v>
      </c>
      <c r="C17" s="6">
        <v>0</v>
      </c>
      <c r="D17" s="36">
        <v>0</v>
      </c>
      <c r="E17" s="36">
        <v>0</v>
      </c>
      <c r="F17" s="12"/>
      <c r="G17" s="155"/>
      <c r="H17" s="156"/>
      <c r="I17" s="5"/>
      <c r="J17" s="33"/>
      <c r="K17" s="5"/>
      <c r="L17" s="5"/>
      <c r="M17" s="5"/>
      <c r="N17" s="5"/>
      <c r="O17" s="38"/>
    </row>
    <row r="18" spans="2:15" ht="19" customHeight="1" x14ac:dyDescent="0.35">
      <c r="B18" s="35">
        <v>0.41666666666666669</v>
      </c>
      <c r="C18" s="6">
        <v>0</v>
      </c>
      <c r="D18" s="36">
        <f t="shared" si="0"/>
        <v>0</v>
      </c>
      <c r="E18" s="36">
        <f t="shared" si="1"/>
        <v>0</v>
      </c>
      <c r="F18" s="12"/>
      <c r="G18" s="155"/>
      <c r="H18" s="156"/>
      <c r="I18" s="5"/>
      <c r="J18" s="33"/>
      <c r="K18" s="5"/>
      <c r="L18" s="5"/>
      <c r="M18" s="5"/>
      <c r="N18" s="5"/>
      <c r="O18" s="38"/>
    </row>
    <row r="19" spans="2:15" ht="19" customHeight="1" x14ac:dyDescent="0.35">
      <c r="B19" s="35">
        <v>0.45833333333333331</v>
      </c>
      <c r="C19" s="6">
        <v>0</v>
      </c>
      <c r="D19" s="36">
        <f t="shared" si="0"/>
        <v>0</v>
      </c>
      <c r="E19" s="36">
        <f t="shared" si="1"/>
        <v>0</v>
      </c>
      <c r="F19" s="12"/>
      <c r="G19" s="155"/>
      <c r="H19" s="156"/>
      <c r="I19" s="5"/>
      <c r="J19" s="33"/>
      <c r="K19" s="5"/>
      <c r="L19" s="5"/>
      <c r="M19" s="5"/>
      <c r="N19" s="5"/>
      <c r="O19" s="38"/>
    </row>
    <row r="20" spans="2:15" ht="19" customHeight="1" x14ac:dyDescent="0.35">
      <c r="B20" s="35">
        <v>0.5</v>
      </c>
      <c r="C20" s="6">
        <v>0</v>
      </c>
      <c r="D20" s="36">
        <f t="shared" si="0"/>
        <v>0</v>
      </c>
      <c r="E20" s="36">
        <f t="shared" si="1"/>
        <v>0</v>
      </c>
      <c r="F20" s="12"/>
      <c r="G20" s="155"/>
      <c r="H20" s="156"/>
      <c r="I20" s="5"/>
      <c r="J20" s="33"/>
      <c r="K20" s="5"/>
      <c r="L20" s="5"/>
      <c r="M20" s="5"/>
      <c r="N20" s="5"/>
      <c r="O20" s="38"/>
    </row>
    <row r="21" spans="2:15" ht="19" customHeight="1" x14ac:dyDescent="0.35">
      <c r="B21" s="50">
        <v>0.54166666666666663</v>
      </c>
      <c r="C21" s="98">
        <v>1496608</v>
      </c>
      <c r="D21" s="51">
        <f>+C21-C16</f>
        <v>551</v>
      </c>
      <c r="E21" s="51">
        <f>+D21*1000/5/3600</f>
        <v>30.611111111111111</v>
      </c>
      <c r="F21" s="52"/>
      <c r="G21" s="168" t="s">
        <v>0</v>
      </c>
      <c r="H21" s="169"/>
      <c r="I21" s="9"/>
      <c r="J21" s="39"/>
      <c r="K21" s="9"/>
      <c r="L21" s="9"/>
      <c r="M21" s="9"/>
      <c r="N21" s="9"/>
      <c r="O21" s="38"/>
    </row>
    <row r="22" spans="2:15" ht="19" customHeight="1" x14ac:dyDescent="0.35">
      <c r="B22" s="35">
        <v>0.58333333333333337</v>
      </c>
      <c r="C22" s="6">
        <v>0</v>
      </c>
      <c r="D22" s="36">
        <v>0</v>
      </c>
      <c r="E22" s="36">
        <v>0</v>
      </c>
      <c r="F22" s="13"/>
      <c r="G22" s="155"/>
      <c r="H22" s="156"/>
      <c r="I22" s="9"/>
      <c r="J22" s="39"/>
      <c r="K22" s="9"/>
      <c r="L22" s="9"/>
      <c r="M22" s="9"/>
      <c r="N22" s="5"/>
      <c r="O22" s="41"/>
    </row>
    <row r="23" spans="2:15" ht="19" customHeight="1" x14ac:dyDescent="0.35">
      <c r="B23" s="35">
        <v>0.625</v>
      </c>
      <c r="C23" s="6">
        <v>0</v>
      </c>
      <c r="D23" s="36">
        <f t="shared" si="0"/>
        <v>0</v>
      </c>
      <c r="E23" s="36">
        <f t="shared" si="1"/>
        <v>0</v>
      </c>
      <c r="F23" s="13"/>
      <c r="G23" s="155"/>
      <c r="H23" s="156"/>
      <c r="I23" s="9"/>
      <c r="J23" s="39"/>
      <c r="K23" s="9"/>
      <c r="L23" s="9"/>
      <c r="M23" s="9"/>
      <c r="N23" s="5"/>
      <c r="O23" s="41"/>
    </row>
    <row r="24" spans="2:15" ht="19" customHeight="1" x14ac:dyDescent="0.35">
      <c r="B24" s="35">
        <v>0.66666666666666663</v>
      </c>
      <c r="C24" s="6">
        <v>0</v>
      </c>
      <c r="D24" s="36">
        <f t="shared" si="0"/>
        <v>0</v>
      </c>
      <c r="E24" s="36">
        <f t="shared" si="1"/>
        <v>0</v>
      </c>
      <c r="F24" s="13"/>
      <c r="G24" s="155"/>
      <c r="H24" s="156"/>
      <c r="I24" s="9"/>
      <c r="J24" s="39"/>
      <c r="K24" s="9"/>
      <c r="L24" s="9"/>
      <c r="M24" s="9"/>
      <c r="N24" s="5"/>
      <c r="O24" s="41"/>
    </row>
    <row r="25" spans="2:15" ht="19" customHeight="1" x14ac:dyDescent="0.35">
      <c r="B25" s="35">
        <v>0.70833333333333337</v>
      </c>
      <c r="C25" s="6">
        <v>0</v>
      </c>
      <c r="D25" s="36">
        <f t="shared" si="0"/>
        <v>0</v>
      </c>
      <c r="E25" s="36">
        <f t="shared" si="1"/>
        <v>0</v>
      </c>
      <c r="F25" s="13"/>
      <c r="G25" s="155"/>
      <c r="H25" s="156"/>
      <c r="I25" s="9"/>
      <c r="J25" s="39"/>
      <c r="K25" s="9"/>
      <c r="L25" s="9"/>
      <c r="M25" s="9"/>
      <c r="N25" s="5"/>
      <c r="O25" s="41"/>
    </row>
    <row r="26" spans="2:15" ht="19" customHeight="1" x14ac:dyDescent="0.35">
      <c r="B26" s="50">
        <v>0.75</v>
      </c>
      <c r="C26" s="98">
        <v>1497125</v>
      </c>
      <c r="D26" s="51">
        <f>+C26-C21</f>
        <v>517</v>
      </c>
      <c r="E26" s="51">
        <f>+D26*1000/5/3600</f>
        <v>28.722222222222221</v>
      </c>
      <c r="F26" s="52"/>
      <c r="G26" s="168" t="s">
        <v>0</v>
      </c>
      <c r="H26" s="169"/>
      <c r="I26" s="9"/>
      <c r="J26" s="39"/>
      <c r="K26" s="9"/>
      <c r="L26" s="9"/>
      <c r="M26" s="9"/>
      <c r="N26" s="5"/>
      <c r="O26" s="38"/>
    </row>
    <row r="27" spans="2:15" ht="19" customHeight="1" x14ac:dyDescent="0.35">
      <c r="B27" s="35">
        <v>0.79166666666666663</v>
      </c>
      <c r="C27" s="6">
        <v>0</v>
      </c>
      <c r="D27" s="36">
        <v>0</v>
      </c>
      <c r="E27" s="36">
        <v>0</v>
      </c>
      <c r="F27" s="13"/>
      <c r="G27" s="155"/>
      <c r="H27" s="156"/>
      <c r="I27" s="5"/>
      <c r="J27" s="33"/>
      <c r="K27" s="5"/>
      <c r="L27" s="5"/>
      <c r="M27" s="5"/>
      <c r="N27" s="5"/>
      <c r="O27" s="41"/>
    </row>
    <row r="28" spans="2:15" ht="19" customHeight="1" x14ac:dyDescent="0.35">
      <c r="B28" s="35">
        <v>0.83333333333333337</v>
      </c>
      <c r="C28" s="6">
        <v>0</v>
      </c>
      <c r="D28" s="36">
        <f t="shared" si="0"/>
        <v>0</v>
      </c>
      <c r="E28" s="36">
        <f t="shared" si="1"/>
        <v>0</v>
      </c>
      <c r="F28" s="13"/>
      <c r="G28" s="155"/>
      <c r="H28" s="156"/>
      <c r="I28" s="5"/>
      <c r="J28" s="33"/>
      <c r="K28" s="5"/>
      <c r="L28" s="5"/>
      <c r="M28" s="5"/>
      <c r="N28" s="5"/>
      <c r="O28" s="41"/>
    </row>
    <row r="29" spans="2:15" ht="19" customHeight="1" x14ac:dyDescent="0.35">
      <c r="B29" s="35">
        <v>0.875</v>
      </c>
      <c r="C29" s="6">
        <v>0</v>
      </c>
      <c r="D29" s="36">
        <f t="shared" si="0"/>
        <v>0</v>
      </c>
      <c r="E29" s="36">
        <f t="shared" si="1"/>
        <v>0</v>
      </c>
      <c r="F29" s="13"/>
      <c r="G29" s="155"/>
      <c r="H29" s="156"/>
      <c r="I29" s="5"/>
      <c r="J29" s="33"/>
      <c r="K29" s="5"/>
      <c r="L29" s="5"/>
      <c r="M29" s="5"/>
      <c r="N29" s="5"/>
      <c r="O29" s="41"/>
    </row>
    <row r="30" spans="2:15" ht="19" customHeight="1" x14ac:dyDescent="0.35">
      <c r="B30" s="35">
        <v>0.91666666666666663</v>
      </c>
      <c r="C30" s="6">
        <v>0</v>
      </c>
      <c r="D30" s="36">
        <f t="shared" si="0"/>
        <v>0</v>
      </c>
      <c r="E30" s="36">
        <f t="shared" si="1"/>
        <v>0</v>
      </c>
      <c r="F30" s="13"/>
      <c r="G30" s="155"/>
      <c r="H30" s="156"/>
      <c r="I30" s="5"/>
      <c r="J30" s="33"/>
      <c r="K30" s="5"/>
      <c r="L30" s="5"/>
      <c r="M30" s="5"/>
      <c r="N30" s="5"/>
      <c r="O30" s="41"/>
    </row>
    <row r="31" spans="2:15" ht="19" customHeight="1" x14ac:dyDescent="0.35">
      <c r="B31" s="35">
        <v>0.95833333333333337</v>
      </c>
      <c r="C31" s="6">
        <v>0</v>
      </c>
      <c r="D31" s="36">
        <f t="shared" si="0"/>
        <v>0</v>
      </c>
      <c r="E31" s="36">
        <f t="shared" si="1"/>
        <v>0</v>
      </c>
      <c r="F31" s="13"/>
      <c r="G31" s="155"/>
      <c r="H31" s="156"/>
      <c r="I31" s="5"/>
      <c r="J31" s="33"/>
      <c r="K31" s="5"/>
      <c r="L31" s="5"/>
      <c r="M31" s="5"/>
      <c r="N31" s="5"/>
      <c r="O31" s="41"/>
    </row>
    <row r="32" spans="2:15" ht="19" customHeight="1" thickBot="1" x14ac:dyDescent="0.4">
      <c r="B32" s="42">
        <v>1</v>
      </c>
      <c r="C32" s="7">
        <v>0</v>
      </c>
      <c r="D32" s="43">
        <f t="shared" si="0"/>
        <v>0</v>
      </c>
      <c r="E32" s="43">
        <f t="shared" si="1"/>
        <v>0</v>
      </c>
      <c r="F32" s="14"/>
      <c r="G32" s="157"/>
      <c r="H32" s="158"/>
      <c r="I32" s="5"/>
      <c r="J32" s="33"/>
      <c r="K32" s="5"/>
      <c r="L32" s="5"/>
      <c r="M32" s="5"/>
      <c r="N32" s="5"/>
      <c r="O32" s="41"/>
    </row>
    <row r="33" spans="2:15" ht="19" customHeight="1" x14ac:dyDescent="0.35">
      <c r="B33" s="45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5"/>
      <c r="O33" s="46"/>
    </row>
    <row r="34" spans="2:15" ht="19" customHeight="1" x14ac:dyDescent="0.35">
      <c r="B34" s="45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5"/>
      <c r="O34" s="46"/>
    </row>
    <row r="35" spans="2:15" ht="19" customHeight="1" x14ac:dyDescent="0.35">
      <c r="B35" s="45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5"/>
      <c r="O35" s="46"/>
    </row>
    <row r="36" spans="2:15" ht="19" customHeight="1" x14ac:dyDescent="0.35">
      <c r="B36" s="45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5"/>
      <c r="O36" s="46"/>
    </row>
    <row r="37" spans="2:15" ht="19" customHeight="1" x14ac:dyDescent="0.35">
      <c r="B37" s="45"/>
      <c r="C37" s="46"/>
      <c r="D37" s="46"/>
      <c r="E37" s="46"/>
      <c r="F37" s="46"/>
      <c r="G37" s="46"/>
      <c r="H37" s="46" t="s">
        <v>9</v>
      </c>
      <c r="I37" s="46"/>
      <c r="J37" s="46"/>
      <c r="K37" s="46"/>
      <c r="L37" s="46"/>
      <c r="M37" s="46"/>
      <c r="N37" s="5"/>
      <c r="O37" s="46"/>
    </row>
    <row r="38" spans="2:15" ht="19" customHeight="1" x14ac:dyDescent="0.35">
      <c r="B38" s="45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5"/>
      <c r="O38" s="47"/>
    </row>
    <row r="39" spans="2:15" ht="19" customHeight="1" x14ac:dyDescent="0.35">
      <c r="B39" s="45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5"/>
      <c r="O39" s="48"/>
    </row>
    <row r="40" spans="2:15" ht="19" customHeight="1" x14ac:dyDescent="0.35">
      <c r="B40" s="45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5"/>
      <c r="O40" s="48"/>
    </row>
    <row r="41" spans="2:15" ht="19" customHeight="1" x14ac:dyDescent="0.35">
      <c r="B41" s="45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5"/>
      <c r="O41" s="47"/>
    </row>
    <row r="42" spans="2:15" ht="19" customHeight="1" x14ac:dyDescent="0.35">
      <c r="B42" s="45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5"/>
      <c r="O42" s="47"/>
    </row>
    <row r="43" spans="2:15" ht="19" customHeight="1" x14ac:dyDescent="0.35">
      <c r="B43" s="45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5"/>
      <c r="O43" s="47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10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  <legacyDrawing r:id="rId3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2"/>
  <dimension ref="B1:R43"/>
  <sheetViews>
    <sheetView showGridLines="0" showWhiteSpace="0" topLeftCell="A13" zoomScale="85" zoomScaleNormal="85" zoomScalePageLayoutView="70" workbookViewId="0">
      <selection activeCell="D23" sqref="D23"/>
    </sheetView>
  </sheetViews>
  <sheetFormatPr baseColWidth="10" defaultColWidth="11.453125" defaultRowHeight="14.5" x14ac:dyDescent="0.35"/>
  <cols>
    <col min="1" max="1" width="1.26953125" style="1" customWidth="1"/>
    <col min="2" max="2" width="25.81640625" style="1" bestFit="1" customWidth="1"/>
    <col min="3" max="5" width="18.7265625" style="1" customWidth="1"/>
    <col min="6" max="6" width="93.54296875" style="1" customWidth="1"/>
    <col min="7" max="7" width="10.7265625" style="1" customWidth="1"/>
    <col min="8" max="8" width="14.453125" style="1" customWidth="1"/>
    <col min="9" max="9" width="10.7265625" style="1" customWidth="1"/>
    <col min="10" max="10" width="2.7265625" style="1" customWidth="1"/>
    <col min="11" max="11" width="10.7265625" style="1" customWidth="1"/>
    <col min="12" max="12" width="14.54296875" style="1" customWidth="1"/>
    <col min="13" max="13" width="10.7265625" style="1" customWidth="1"/>
    <col min="14" max="14" width="18" style="1" customWidth="1"/>
    <col min="15" max="15" width="68.7265625" style="1" customWidth="1"/>
    <col min="16" max="16384" width="11.453125" style="1"/>
  </cols>
  <sheetData>
    <row r="1" spans="2:18" ht="15" customHeight="1" thickBot="1" x14ac:dyDescent="0.4">
      <c r="C1" s="1" t="s">
        <v>0</v>
      </c>
    </row>
    <row r="2" spans="2:18" ht="18.75" customHeight="1" x14ac:dyDescent="0.35">
      <c r="B2" s="174"/>
      <c r="C2" s="175"/>
      <c r="D2" s="159" t="s">
        <v>4</v>
      </c>
      <c r="E2" s="160"/>
      <c r="F2" s="160"/>
      <c r="G2" s="160"/>
      <c r="H2" s="161"/>
      <c r="I2" s="16"/>
      <c r="J2" s="17"/>
      <c r="K2" s="17"/>
      <c r="L2" s="17"/>
      <c r="M2" s="17"/>
      <c r="N2" s="17"/>
      <c r="O2" s="17"/>
      <c r="P2" s="2"/>
    </row>
    <row r="3" spans="2:18" ht="18.75" customHeight="1" thickBot="1" x14ac:dyDescent="0.4">
      <c r="B3" s="176"/>
      <c r="C3" s="177"/>
      <c r="D3" s="162"/>
      <c r="E3" s="163"/>
      <c r="F3" s="163"/>
      <c r="G3" s="163"/>
      <c r="H3" s="164"/>
      <c r="I3" s="16"/>
      <c r="J3" s="17"/>
      <c r="K3" s="17"/>
      <c r="L3" s="17"/>
      <c r="M3" s="17"/>
      <c r="N3" s="17"/>
      <c r="O3" s="17"/>
      <c r="P3" s="2"/>
    </row>
    <row r="4" spans="2:18" ht="6.75" customHeight="1" thickBot="1" x14ac:dyDescent="0.4"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2"/>
    </row>
    <row r="5" spans="2:18" ht="22.5" customHeight="1" thickBot="1" x14ac:dyDescent="0.4">
      <c r="B5" s="19" t="s">
        <v>1</v>
      </c>
      <c r="C5" s="20" t="s">
        <v>8</v>
      </c>
      <c r="D5" s="165" t="s">
        <v>6</v>
      </c>
      <c r="E5" s="166"/>
      <c r="F5" s="166"/>
      <c r="G5" s="166"/>
      <c r="H5" s="167"/>
      <c r="I5" s="21"/>
      <c r="J5" s="21"/>
      <c r="K5" s="21"/>
      <c r="L5" s="21"/>
      <c r="M5" s="21"/>
      <c r="N5" s="18"/>
      <c r="O5" s="18"/>
      <c r="P5" s="2"/>
    </row>
    <row r="6" spans="2:18" ht="6" customHeight="1" thickBot="1" x14ac:dyDescent="0.4">
      <c r="B6" s="18"/>
      <c r="C6" s="22"/>
      <c r="D6" s="23"/>
      <c r="E6" s="23"/>
      <c r="F6" s="23"/>
      <c r="G6" s="23"/>
      <c r="H6" s="23"/>
      <c r="I6" s="23"/>
      <c r="J6" s="23"/>
      <c r="K6" s="23"/>
      <c r="L6" s="21"/>
      <c r="M6" s="21"/>
      <c r="N6" s="18"/>
      <c r="O6" s="18"/>
      <c r="P6" s="2"/>
    </row>
    <row r="7" spans="2:18" ht="15" customHeight="1" thickBot="1" x14ac:dyDescent="0.4">
      <c r="B7" s="24">
        <f>+'Día 21'!B7+1</f>
        <v>44703</v>
      </c>
      <c r="C7" s="25" t="s">
        <v>10</v>
      </c>
      <c r="D7" s="26" t="s">
        <v>3</v>
      </c>
      <c r="E7" s="27" t="s">
        <v>11</v>
      </c>
      <c r="F7" s="28" t="s">
        <v>5</v>
      </c>
      <c r="G7" s="170" t="s">
        <v>2</v>
      </c>
      <c r="H7" s="171"/>
      <c r="I7" s="29"/>
      <c r="J7" s="29"/>
      <c r="K7" s="5"/>
      <c r="L7" s="29"/>
      <c r="M7" s="29"/>
      <c r="N7" s="29"/>
      <c r="O7" s="30"/>
      <c r="P7" s="3"/>
    </row>
    <row r="8" spans="2:18" ht="15" customHeight="1" x14ac:dyDescent="0.35">
      <c r="B8" s="31" t="s">
        <v>7</v>
      </c>
      <c r="C8" s="54">
        <f>+'Día 21'!C26</f>
        <v>1497125</v>
      </c>
      <c r="D8" s="32" t="s">
        <v>0</v>
      </c>
      <c r="E8" s="32"/>
      <c r="F8" s="10" t="s">
        <v>0</v>
      </c>
      <c r="G8" s="172"/>
      <c r="H8" s="173"/>
      <c r="I8" s="33"/>
      <c r="J8" s="33"/>
      <c r="K8" s="5"/>
      <c r="L8" s="5"/>
      <c r="M8" s="5"/>
      <c r="N8" s="8"/>
      <c r="O8" s="34"/>
    </row>
    <row r="9" spans="2:18" ht="19" customHeight="1" x14ac:dyDescent="0.35">
      <c r="B9" s="35">
        <v>4.1666666666666664E-2</v>
      </c>
      <c r="C9" s="6">
        <v>0</v>
      </c>
      <c r="D9" s="36" t="s">
        <v>0</v>
      </c>
      <c r="E9" s="36" t="s">
        <v>0</v>
      </c>
      <c r="F9" s="11" t="s">
        <v>0</v>
      </c>
      <c r="G9" s="155"/>
      <c r="H9" s="156"/>
      <c r="I9" s="5"/>
      <c r="J9" s="33"/>
      <c r="K9" s="5"/>
      <c r="L9" s="5"/>
      <c r="M9" s="5"/>
      <c r="N9" s="5"/>
      <c r="O9" s="37"/>
      <c r="P9" s="4" t="s">
        <v>0</v>
      </c>
    </row>
    <row r="10" spans="2:18" ht="19" customHeight="1" x14ac:dyDescent="0.35">
      <c r="B10" s="35">
        <v>8.3333333333333329E-2</v>
      </c>
      <c r="C10" s="6">
        <v>0</v>
      </c>
      <c r="D10" s="36">
        <f>+C10-C9</f>
        <v>0</v>
      </c>
      <c r="E10" s="36">
        <f>+D10*0.277777777777778</f>
        <v>0</v>
      </c>
      <c r="F10" s="12"/>
      <c r="G10" s="155"/>
      <c r="H10" s="156"/>
      <c r="I10" s="5"/>
      <c r="J10" s="33"/>
      <c r="K10" s="5"/>
      <c r="L10" s="5"/>
      <c r="M10" s="5"/>
      <c r="N10" s="5"/>
      <c r="O10" s="38"/>
    </row>
    <row r="11" spans="2:18" ht="19" customHeight="1" x14ac:dyDescent="0.35">
      <c r="B11" s="35">
        <v>0.125</v>
      </c>
      <c r="C11" s="6">
        <v>0</v>
      </c>
      <c r="D11" s="36">
        <f t="shared" ref="D11:D32" si="0">+C11-C10</f>
        <v>0</v>
      </c>
      <c r="E11" s="36">
        <f t="shared" ref="E11:E32" si="1">+D11*1000/3600</f>
        <v>0</v>
      </c>
      <c r="F11" s="12"/>
      <c r="G11" s="155"/>
      <c r="H11" s="156"/>
      <c r="I11" s="5"/>
      <c r="J11" s="33"/>
      <c r="K11" s="5"/>
      <c r="L11" s="5"/>
      <c r="M11" s="5"/>
      <c r="N11" s="5"/>
      <c r="O11" s="38"/>
      <c r="R11" s="1" t="s">
        <v>0</v>
      </c>
    </row>
    <row r="12" spans="2:18" ht="19" customHeight="1" x14ac:dyDescent="0.35">
      <c r="B12" s="35">
        <v>0.16666666666666666</v>
      </c>
      <c r="C12" s="6">
        <v>0</v>
      </c>
      <c r="D12" s="36">
        <f t="shared" si="0"/>
        <v>0</v>
      </c>
      <c r="E12" s="36">
        <f t="shared" si="1"/>
        <v>0</v>
      </c>
      <c r="F12" s="12"/>
      <c r="G12" s="155"/>
      <c r="H12" s="156"/>
      <c r="I12" s="5"/>
      <c r="J12" s="33"/>
      <c r="K12" s="5"/>
      <c r="L12" s="5"/>
      <c r="M12" s="5"/>
      <c r="N12" s="5"/>
      <c r="O12" s="38"/>
    </row>
    <row r="13" spans="2:18" ht="19" customHeight="1" x14ac:dyDescent="0.35">
      <c r="B13" s="35">
        <v>0.20833333333333334</v>
      </c>
      <c r="C13" s="6">
        <v>0</v>
      </c>
      <c r="D13" s="36">
        <f t="shared" si="0"/>
        <v>0</v>
      </c>
      <c r="E13" s="36">
        <f t="shared" si="1"/>
        <v>0</v>
      </c>
      <c r="F13" s="12" t="s">
        <v>0</v>
      </c>
      <c r="G13" s="155"/>
      <c r="H13" s="156"/>
      <c r="I13" s="5"/>
      <c r="J13" s="33"/>
      <c r="K13" s="5"/>
      <c r="L13" s="5"/>
      <c r="M13" s="5"/>
      <c r="N13" s="5"/>
      <c r="O13" s="38"/>
    </row>
    <row r="14" spans="2:18" ht="19" customHeight="1" x14ac:dyDescent="0.35">
      <c r="B14" s="35">
        <v>0.25</v>
      </c>
      <c r="C14" s="6">
        <v>0</v>
      </c>
      <c r="D14" s="36">
        <f t="shared" si="0"/>
        <v>0</v>
      </c>
      <c r="E14" s="36">
        <f t="shared" si="1"/>
        <v>0</v>
      </c>
      <c r="F14" s="12" t="s">
        <v>0</v>
      </c>
      <c r="G14" s="155"/>
      <c r="H14" s="156"/>
      <c r="I14" s="5"/>
      <c r="J14" s="33"/>
      <c r="K14" s="5"/>
      <c r="L14" s="5"/>
      <c r="M14" s="5"/>
      <c r="N14" s="5"/>
      <c r="O14" s="38"/>
    </row>
    <row r="15" spans="2:18" ht="19" customHeight="1" x14ac:dyDescent="0.35">
      <c r="B15" s="35">
        <v>0.29166666666666669</v>
      </c>
      <c r="C15" s="6">
        <v>0</v>
      </c>
      <c r="D15" s="36">
        <f t="shared" si="0"/>
        <v>0</v>
      </c>
      <c r="E15" s="36">
        <f t="shared" si="1"/>
        <v>0</v>
      </c>
      <c r="F15" s="12"/>
      <c r="G15" s="155"/>
      <c r="H15" s="156"/>
      <c r="I15" s="5"/>
      <c r="J15" s="33"/>
      <c r="K15" s="5"/>
      <c r="L15" s="5"/>
      <c r="M15" s="5"/>
      <c r="N15" s="5"/>
      <c r="O15" s="38"/>
    </row>
    <row r="16" spans="2:18" ht="19" customHeight="1" x14ac:dyDescent="0.35">
      <c r="B16" s="50">
        <v>0.33333333333333331</v>
      </c>
      <c r="C16" s="98">
        <v>1498665</v>
      </c>
      <c r="D16" s="51">
        <f>+C16-C8</f>
        <v>1540</v>
      </c>
      <c r="E16" s="51">
        <f>+D16*1000/14/3600</f>
        <v>30.555555555555557</v>
      </c>
      <c r="F16" s="52"/>
      <c r="G16" s="168" t="s">
        <v>0</v>
      </c>
      <c r="H16" s="169"/>
      <c r="I16" s="9"/>
      <c r="J16" s="39"/>
      <c r="K16" s="9"/>
      <c r="L16" s="9"/>
      <c r="M16" s="9"/>
      <c r="N16" s="5"/>
      <c r="O16" s="38"/>
    </row>
    <row r="17" spans="2:15" ht="19" customHeight="1" x14ac:dyDescent="0.35">
      <c r="B17" s="35">
        <v>0.375</v>
      </c>
      <c r="C17" s="6">
        <v>0</v>
      </c>
      <c r="D17" s="36">
        <v>0</v>
      </c>
      <c r="E17" s="36">
        <v>0</v>
      </c>
      <c r="F17" s="12"/>
      <c r="G17" s="155"/>
      <c r="H17" s="156"/>
      <c r="I17" s="5"/>
      <c r="J17" s="33"/>
      <c r="K17" s="5"/>
      <c r="L17" s="5"/>
      <c r="M17" s="5"/>
      <c r="N17" s="5"/>
      <c r="O17" s="38"/>
    </row>
    <row r="18" spans="2:15" ht="19" customHeight="1" x14ac:dyDescent="0.35">
      <c r="B18" s="35">
        <v>0.41666666666666669</v>
      </c>
      <c r="C18" s="6">
        <v>0</v>
      </c>
      <c r="D18" s="36">
        <f t="shared" si="0"/>
        <v>0</v>
      </c>
      <c r="E18" s="36">
        <f t="shared" si="1"/>
        <v>0</v>
      </c>
      <c r="F18" s="12"/>
      <c r="G18" s="155"/>
      <c r="H18" s="156"/>
      <c r="I18" s="5"/>
      <c r="J18" s="33"/>
      <c r="K18" s="5"/>
      <c r="L18" s="5"/>
      <c r="M18" s="5"/>
      <c r="N18" s="5"/>
      <c r="O18" s="38"/>
    </row>
    <row r="19" spans="2:15" ht="19" customHeight="1" x14ac:dyDescent="0.35">
      <c r="B19" s="35">
        <v>0.45833333333333331</v>
      </c>
      <c r="C19" s="6">
        <v>0</v>
      </c>
      <c r="D19" s="36">
        <f t="shared" si="0"/>
        <v>0</v>
      </c>
      <c r="E19" s="36">
        <f t="shared" si="1"/>
        <v>0</v>
      </c>
      <c r="F19" s="12"/>
      <c r="G19" s="155"/>
      <c r="H19" s="156"/>
      <c r="I19" s="5"/>
      <c r="J19" s="33"/>
      <c r="K19" s="5"/>
      <c r="L19" s="5"/>
      <c r="M19" s="5"/>
      <c r="N19" s="5"/>
      <c r="O19" s="38"/>
    </row>
    <row r="20" spans="2:15" ht="19" customHeight="1" x14ac:dyDescent="0.35">
      <c r="B20" s="35">
        <v>0.5</v>
      </c>
      <c r="C20" s="6">
        <v>0</v>
      </c>
      <c r="D20" s="36">
        <f t="shared" si="0"/>
        <v>0</v>
      </c>
      <c r="E20" s="36">
        <f t="shared" si="1"/>
        <v>0</v>
      </c>
      <c r="F20" s="12"/>
      <c r="G20" s="155"/>
      <c r="H20" s="156"/>
      <c r="I20" s="5"/>
      <c r="J20" s="33"/>
      <c r="K20" s="5"/>
      <c r="L20" s="5"/>
      <c r="M20" s="5"/>
      <c r="N20" s="5"/>
      <c r="O20" s="38"/>
    </row>
    <row r="21" spans="2:15" ht="19" customHeight="1" x14ac:dyDescent="0.35">
      <c r="B21" s="50">
        <v>0.54166666666666663</v>
      </c>
      <c r="C21" s="98">
        <v>1499215</v>
      </c>
      <c r="D21" s="51">
        <f>+C21-C16</f>
        <v>550</v>
      </c>
      <c r="E21" s="51">
        <f>+D21*1000/5/3600</f>
        <v>30.555555555555557</v>
      </c>
      <c r="F21" s="52"/>
      <c r="G21" s="168" t="s">
        <v>0</v>
      </c>
      <c r="H21" s="169"/>
      <c r="I21" s="9"/>
      <c r="J21" s="39"/>
      <c r="K21" s="9"/>
      <c r="L21" s="9"/>
      <c r="M21" s="9"/>
      <c r="N21" s="9"/>
      <c r="O21" s="38"/>
    </row>
    <row r="22" spans="2:15" ht="19" customHeight="1" x14ac:dyDescent="0.35">
      <c r="B22" s="35">
        <v>0.58333333333333337</v>
      </c>
      <c r="C22" s="6">
        <v>0</v>
      </c>
      <c r="D22" s="36">
        <v>0</v>
      </c>
      <c r="E22" s="36">
        <v>0</v>
      </c>
      <c r="F22" s="12"/>
      <c r="G22" s="155"/>
      <c r="H22" s="156"/>
      <c r="I22" s="9"/>
      <c r="J22" s="39"/>
      <c r="K22" s="9"/>
      <c r="L22" s="9"/>
      <c r="M22" s="9"/>
      <c r="N22" s="5"/>
      <c r="O22" s="41"/>
    </row>
    <row r="23" spans="2:15" ht="19" customHeight="1" x14ac:dyDescent="0.35">
      <c r="B23" s="35">
        <v>0.625</v>
      </c>
      <c r="C23" s="6">
        <v>0</v>
      </c>
      <c r="D23" s="36">
        <f t="shared" si="0"/>
        <v>0</v>
      </c>
      <c r="E23" s="36">
        <f t="shared" si="1"/>
        <v>0</v>
      </c>
      <c r="F23" s="13"/>
      <c r="G23" s="155"/>
      <c r="H23" s="156"/>
      <c r="I23" s="9"/>
      <c r="J23" s="39"/>
      <c r="K23" s="9"/>
      <c r="L23" s="9"/>
      <c r="M23" s="9"/>
      <c r="N23" s="5"/>
      <c r="O23" s="41"/>
    </row>
    <row r="24" spans="2:15" ht="19" customHeight="1" x14ac:dyDescent="0.35">
      <c r="B24" s="35">
        <v>0.66666666666666663</v>
      </c>
      <c r="C24" s="6">
        <v>0</v>
      </c>
      <c r="D24" s="36">
        <f t="shared" si="0"/>
        <v>0</v>
      </c>
      <c r="E24" s="36">
        <f t="shared" si="1"/>
        <v>0</v>
      </c>
      <c r="F24" s="13"/>
      <c r="G24" s="155"/>
      <c r="H24" s="156"/>
      <c r="I24" s="9"/>
      <c r="J24" s="39"/>
      <c r="K24" s="9"/>
      <c r="L24" s="9"/>
      <c r="M24" s="9"/>
      <c r="N24" s="5"/>
      <c r="O24" s="41"/>
    </row>
    <row r="25" spans="2:15" ht="19" customHeight="1" x14ac:dyDescent="0.35">
      <c r="B25" s="35">
        <v>0.70833333333333337</v>
      </c>
      <c r="C25" s="6">
        <v>0</v>
      </c>
      <c r="D25" s="36">
        <f t="shared" si="0"/>
        <v>0</v>
      </c>
      <c r="E25" s="36">
        <f t="shared" si="1"/>
        <v>0</v>
      </c>
      <c r="F25" s="13"/>
      <c r="G25" s="155"/>
      <c r="H25" s="156"/>
      <c r="I25" s="9"/>
      <c r="J25" s="39"/>
      <c r="K25" s="9"/>
      <c r="L25" s="9"/>
      <c r="M25" s="9"/>
      <c r="N25" s="5"/>
      <c r="O25" s="41"/>
    </row>
    <row r="26" spans="2:15" ht="19" customHeight="1" x14ac:dyDescent="0.35">
      <c r="B26" s="50">
        <v>0.75</v>
      </c>
      <c r="C26" s="98">
        <v>1499685</v>
      </c>
      <c r="D26" s="51">
        <f>+C26-C21</f>
        <v>470</v>
      </c>
      <c r="E26" s="51">
        <f>+D26*1000/5/3600</f>
        <v>26.111111111111111</v>
      </c>
      <c r="F26" s="52"/>
      <c r="G26" s="168" t="s">
        <v>0</v>
      </c>
      <c r="H26" s="169"/>
      <c r="I26" s="9"/>
      <c r="J26" s="39"/>
      <c r="K26" s="9"/>
      <c r="L26" s="9"/>
      <c r="M26" s="9"/>
      <c r="N26" s="5"/>
      <c r="O26" s="38"/>
    </row>
    <row r="27" spans="2:15" ht="19" customHeight="1" x14ac:dyDescent="0.35">
      <c r="B27" s="35">
        <v>0.79166666666666663</v>
      </c>
      <c r="C27" s="6">
        <v>0</v>
      </c>
      <c r="D27" s="36">
        <v>0</v>
      </c>
      <c r="E27" s="36">
        <v>0</v>
      </c>
      <c r="F27" s="13"/>
      <c r="G27" s="155"/>
      <c r="H27" s="156"/>
      <c r="I27" s="5"/>
      <c r="J27" s="33"/>
      <c r="K27" s="5"/>
      <c r="L27" s="5"/>
      <c r="M27" s="5"/>
      <c r="N27" s="5"/>
      <c r="O27" s="41"/>
    </row>
    <row r="28" spans="2:15" ht="19" customHeight="1" x14ac:dyDescent="0.35">
      <c r="B28" s="35">
        <v>0.83333333333333337</v>
      </c>
      <c r="C28" s="6">
        <v>0</v>
      </c>
      <c r="D28" s="36">
        <f t="shared" si="0"/>
        <v>0</v>
      </c>
      <c r="E28" s="36">
        <f t="shared" si="1"/>
        <v>0</v>
      </c>
      <c r="F28" s="13"/>
      <c r="G28" s="155"/>
      <c r="H28" s="156"/>
      <c r="I28" s="5"/>
      <c r="J28" s="33"/>
      <c r="K28" s="5"/>
      <c r="L28" s="5"/>
      <c r="M28" s="5"/>
      <c r="N28" s="5"/>
      <c r="O28" s="41"/>
    </row>
    <row r="29" spans="2:15" ht="19" customHeight="1" x14ac:dyDescent="0.35">
      <c r="B29" s="35">
        <v>0.875</v>
      </c>
      <c r="C29" s="6">
        <v>0</v>
      </c>
      <c r="D29" s="36">
        <f t="shared" si="0"/>
        <v>0</v>
      </c>
      <c r="E29" s="36">
        <f t="shared" si="1"/>
        <v>0</v>
      </c>
      <c r="F29" s="13"/>
      <c r="G29" s="155"/>
      <c r="H29" s="156"/>
      <c r="I29" s="5"/>
      <c r="J29" s="33"/>
      <c r="K29" s="5"/>
      <c r="L29" s="5"/>
      <c r="M29" s="5"/>
      <c r="N29" s="5"/>
      <c r="O29" s="41"/>
    </row>
    <row r="30" spans="2:15" ht="19" customHeight="1" x14ac:dyDescent="0.35">
      <c r="B30" s="35">
        <v>0.91666666666666663</v>
      </c>
      <c r="C30" s="6">
        <v>0</v>
      </c>
      <c r="D30" s="36">
        <f t="shared" si="0"/>
        <v>0</v>
      </c>
      <c r="E30" s="36">
        <f t="shared" si="1"/>
        <v>0</v>
      </c>
      <c r="F30" s="13"/>
      <c r="G30" s="155"/>
      <c r="H30" s="156"/>
      <c r="I30" s="5"/>
      <c r="J30" s="33"/>
      <c r="K30" s="5"/>
      <c r="L30" s="5"/>
      <c r="M30" s="5"/>
      <c r="N30" s="5"/>
      <c r="O30" s="41"/>
    </row>
    <row r="31" spans="2:15" ht="19" customHeight="1" x14ac:dyDescent="0.35">
      <c r="B31" s="35">
        <v>0.95833333333333337</v>
      </c>
      <c r="C31" s="6">
        <v>0</v>
      </c>
      <c r="D31" s="36">
        <f t="shared" si="0"/>
        <v>0</v>
      </c>
      <c r="E31" s="36">
        <f t="shared" si="1"/>
        <v>0</v>
      </c>
      <c r="F31" s="13"/>
      <c r="G31" s="155"/>
      <c r="H31" s="156"/>
      <c r="I31" s="5"/>
      <c r="J31" s="33"/>
      <c r="K31" s="5"/>
      <c r="L31" s="5"/>
      <c r="M31" s="5"/>
      <c r="N31" s="5"/>
      <c r="O31" s="41"/>
    </row>
    <row r="32" spans="2:15" ht="19" customHeight="1" thickBot="1" x14ac:dyDescent="0.4">
      <c r="B32" s="42">
        <v>1</v>
      </c>
      <c r="C32" s="7">
        <v>0</v>
      </c>
      <c r="D32" s="43">
        <f t="shared" si="0"/>
        <v>0</v>
      </c>
      <c r="E32" s="43">
        <f t="shared" si="1"/>
        <v>0</v>
      </c>
      <c r="F32" s="14"/>
      <c r="G32" s="157"/>
      <c r="H32" s="158"/>
      <c r="I32" s="5"/>
      <c r="J32" s="33"/>
      <c r="K32" s="5"/>
      <c r="L32" s="5"/>
      <c r="M32" s="5"/>
      <c r="N32" s="5"/>
      <c r="O32" s="41"/>
    </row>
    <row r="33" spans="2:15" ht="19" customHeight="1" x14ac:dyDescent="0.35">
      <c r="B33" s="45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5"/>
      <c r="O33" s="46"/>
    </row>
    <row r="34" spans="2:15" ht="19" customHeight="1" x14ac:dyDescent="0.35">
      <c r="B34" s="45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5"/>
      <c r="O34" s="46"/>
    </row>
    <row r="35" spans="2:15" ht="19" customHeight="1" x14ac:dyDescent="0.35">
      <c r="B35" s="45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5"/>
      <c r="O35" s="46"/>
    </row>
    <row r="36" spans="2:15" ht="19" customHeight="1" x14ac:dyDescent="0.35">
      <c r="B36" s="45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5"/>
      <c r="O36" s="46"/>
    </row>
    <row r="37" spans="2:15" ht="19" customHeight="1" x14ac:dyDescent="0.35">
      <c r="B37" s="45"/>
      <c r="C37" s="46"/>
      <c r="D37" s="46"/>
      <c r="E37" s="46"/>
      <c r="F37" s="46"/>
      <c r="G37" s="46"/>
      <c r="H37" s="46" t="s">
        <v>9</v>
      </c>
      <c r="I37" s="46"/>
      <c r="J37" s="46"/>
      <c r="K37" s="46"/>
      <c r="L37" s="46"/>
      <c r="M37" s="46"/>
      <c r="N37" s="5"/>
      <c r="O37" s="46"/>
    </row>
    <row r="38" spans="2:15" ht="19" customHeight="1" x14ac:dyDescent="0.35">
      <c r="B38" s="45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5"/>
      <c r="O38" s="47"/>
    </row>
    <row r="39" spans="2:15" ht="19" customHeight="1" x14ac:dyDescent="0.35">
      <c r="B39" s="45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5"/>
      <c r="O39" s="48"/>
    </row>
    <row r="40" spans="2:15" ht="19" customHeight="1" x14ac:dyDescent="0.35">
      <c r="B40" s="45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5"/>
      <c r="O40" s="48"/>
    </row>
    <row r="41" spans="2:15" ht="19" customHeight="1" x14ac:dyDescent="0.35">
      <c r="B41" s="45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5"/>
      <c r="O41" s="47"/>
    </row>
    <row r="42" spans="2:15" ht="19" customHeight="1" x14ac:dyDescent="0.35">
      <c r="B42" s="45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5"/>
      <c r="O42" s="47"/>
    </row>
    <row r="43" spans="2:15" ht="19" customHeight="1" x14ac:dyDescent="0.35">
      <c r="B43" s="45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5"/>
      <c r="O43" s="47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9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  <legacyDrawing r:id="rId3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3"/>
  <dimension ref="B1:R43"/>
  <sheetViews>
    <sheetView showGridLines="0" showWhiteSpace="0" topLeftCell="A13" zoomScale="85" zoomScaleNormal="85" zoomScalePageLayoutView="70" workbookViewId="0">
      <selection activeCell="C27" sqref="C27"/>
    </sheetView>
  </sheetViews>
  <sheetFormatPr baseColWidth="10" defaultColWidth="11.453125" defaultRowHeight="14.5" x14ac:dyDescent="0.35"/>
  <cols>
    <col min="1" max="1" width="1.26953125" style="1" customWidth="1"/>
    <col min="2" max="2" width="25.81640625" style="1" bestFit="1" customWidth="1"/>
    <col min="3" max="5" width="18.7265625" style="1" customWidth="1"/>
    <col min="6" max="6" width="93.54296875" style="1" customWidth="1"/>
    <col min="7" max="7" width="10.7265625" style="1" customWidth="1"/>
    <col min="8" max="8" width="14.453125" style="1" customWidth="1"/>
    <col min="9" max="9" width="10.7265625" style="1" customWidth="1"/>
    <col min="10" max="10" width="2.7265625" style="1" customWidth="1"/>
    <col min="11" max="11" width="10.7265625" style="1" customWidth="1"/>
    <col min="12" max="12" width="14.54296875" style="1" customWidth="1"/>
    <col min="13" max="13" width="10.7265625" style="1" customWidth="1"/>
    <col min="14" max="14" width="18" style="1" customWidth="1"/>
    <col min="15" max="15" width="68.7265625" style="1" customWidth="1"/>
    <col min="16" max="16384" width="11.453125" style="1"/>
  </cols>
  <sheetData>
    <row r="1" spans="2:18" ht="15" customHeight="1" thickBot="1" x14ac:dyDescent="0.4">
      <c r="C1" s="1" t="s">
        <v>0</v>
      </c>
    </row>
    <row r="2" spans="2:18" ht="18.75" customHeight="1" x14ac:dyDescent="0.35">
      <c r="B2" s="174"/>
      <c r="C2" s="175"/>
      <c r="D2" s="159" t="s">
        <v>4</v>
      </c>
      <c r="E2" s="160"/>
      <c r="F2" s="160"/>
      <c r="G2" s="160"/>
      <c r="H2" s="161"/>
      <c r="I2" s="16"/>
      <c r="J2" s="17"/>
      <c r="K2" s="17"/>
      <c r="L2" s="17"/>
      <c r="M2" s="17"/>
      <c r="N2" s="17"/>
      <c r="O2" s="17"/>
      <c r="P2" s="2"/>
    </row>
    <row r="3" spans="2:18" ht="18.75" customHeight="1" thickBot="1" x14ac:dyDescent="0.4">
      <c r="B3" s="176"/>
      <c r="C3" s="177"/>
      <c r="D3" s="162"/>
      <c r="E3" s="163"/>
      <c r="F3" s="163"/>
      <c r="G3" s="163"/>
      <c r="H3" s="164"/>
      <c r="I3" s="16"/>
      <c r="J3" s="17"/>
      <c r="K3" s="17"/>
      <c r="L3" s="17"/>
      <c r="M3" s="17"/>
      <c r="N3" s="17"/>
      <c r="O3" s="17"/>
      <c r="P3" s="2"/>
    </row>
    <row r="4" spans="2:18" ht="6.75" customHeight="1" thickBot="1" x14ac:dyDescent="0.4"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2"/>
    </row>
    <row r="5" spans="2:18" ht="22.5" customHeight="1" thickBot="1" x14ac:dyDescent="0.4">
      <c r="B5" s="19" t="s">
        <v>1</v>
      </c>
      <c r="C5" s="20" t="s">
        <v>8</v>
      </c>
      <c r="D5" s="165" t="s">
        <v>6</v>
      </c>
      <c r="E5" s="166"/>
      <c r="F5" s="166"/>
      <c r="G5" s="166"/>
      <c r="H5" s="167"/>
      <c r="I5" s="21"/>
      <c r="J5" s="21"/>
      <c r="K5" s="21"/>
      <c r="L5" s="21"/>
      <c r="M5" s="21"/>
      <c r="N5" s="18"/>
      <c r="O5" s="18"/>
      <c r="P5" s="2"/>
    </row>
    <row r="6" spans="2:18" ht="6" customHeight="1" thickBot="1" x14ac:dyDescent="0.4">
      <c r="B6" s="18"/>
      <c r="C6" s="22"/>
      <c r="D6" s="23"/>
      <c r="E6" s="23"/>
      <c r="F6" s="23"/>
      <c r="G6" s="23"/>
      <c r="H6" s="23"/>
      <c r="I6" s="23"/>
      <c r="J6" s="23"/>
      <c r="K6" s="23"/>
      <c r="L6" s="21"/>
      <c r="M6" s="21"/>
      <c r="N6" s="18"/>
      <c r="O6" s="18"/>
      <c r="P6" s="2"/>
    </row>
    <row r="7" spans="2:18" ht="15" customHeight="1" thickBot="1" x14ac:dyDescent="0.4">
      <c r="B7" s="24">
        <f>+'Día 22'!B7+1</f>
        <v>44704</v>
      </c>
      <c r="C7" s="25" t="s">
        <v>10</v>
      </c>
      <c r="D7" s="26" t="s">
        <v>3</v>
      </c>
      <c r="E7" s="27" t="s">
        <v>11</v>
      </c>
      <c r="F7" s="28" t="s">
        <v>5</v>
      </c>
      <c r="G7" s="170" t="s">
        <v>2</v>
      </c>
      <c r="H7" s="171"/>
      <c r="I7" s="29"/>
      <c r="J7" s="29"/>
      <c r="K7" s="5"/>
      <c r="L7" s="29"/>
      <c r="M7" s="29"/>
      <c r="N7" s="29"/>
      <c r="O7" s="30"/>
      <c r="P7" s="3"/>
    </row>
    <row r="8" spans="2:18" ht="15" customHeight="1" x14ac:dyDescent="0.35">
      <c r="B8" s="31" t="s">
        <v>7</v>
      </c>
      <c r="C8" s="54">
        <f>+'Día 22'!C26</f>
        <v>1499685</v>
      </c>
      <c r="D8" s="32" t="s">
        <v>0</v>
      </c>
      <c r="E8" s="32"/>
      <c r="F8" s="10" t="s">
        <v>0</v>
      </c>
      <c r="G8" s="172"/>
      <c r="H8" s="173"/>
      <c r="I8" s="33"/>
      <c r="J8" s="33"/>
      <c r="K8" s="5"/>
      <c r="L8" s="5"/>
      <c r="M8" s="5"/>
      <c r="N8" s="8"/>
      <c r="O8" s="34"/>
    </row>
    <row r="9" spans="2:18" ht="19" customHeight="1" x14ac:dyDescent="0.35">
      <c r="B9" s="35">
        <v>4.1666666666666664E-2</v>
      </c>
      <c r="C9" s="6">
        <v>0</v>
      </c>
      <c r="D9" s="36" t="s">
        <v>0</v>
      </c>
      <c r="E9" s="36" t="s">
        <v>0</v>
      </c>
      <c r="F9" s="11" t="s">
        <v>0</v>
      </c>
      <c r="G9" s="155"/>
      <c r="H9" s="156"/>
      <c r="I9" s="5"/>
      <c r="J9" s="33"/>
      <c r="K9" s="5"/>
      <c r="L9" s="5"/>
      <c r="M9" s="5"/>
      <c r="N9" s="5"/>
      <c r="O9" s="37"/>
      <c r="P9" s="4" t="s">
        <v>0</v>
      </c>
    </row>
    <row r="10" spans="2:18" ht="19" customHeight="1" x14ac:dyDescent="0.35">
      <c r="B10" s="35">
        <v>8.3333333333333329E-2</v>
      </c>
      <c r="C10" s="6">
        <v>0</v>
      </c>
      <c r="D10" s="36">
        <f>+C10-C9</f>
        <v>0</v>
      </c>
      <c r="E10" s="36">
        <f>+D10*0.277777777777778</f>
        <v>0</v>
      </c>
      <c r="F10" s="12"/>
      <c r="G10" s="155"/>
      <c r="H10" s="156"/>
      <c r="I10" s="5"/>
      <c r="J10" s="33"/>
      <c r="K10" s="5"/>
      <c r="L10" s="5"/>
      <c r="M10" s="5"/>
      <c r="N10" s="5"/>
      <c r="O10" s="38"/>
    </row>
    <row r="11" spans="2:18" ht="19" customHeight="1" x14ac:dyDescent="0.35">
      <c r="B11" s="35">
        <v>0.125</v>
      </c>
      <c r="C11" s="6">
        <v>0</v>
      </c>
      <c r="D11" s="36">
        <f t="shared" ref="D11:D32" si="0">+C11-C10</f>
        <v>0</v>
      </c>
      <c r="E11" s="36">
        <f t="shared" ref="E11:E32" si="1">+D11*1000/3600</f>
        <v>0</v>
      </c>
      <c r="F11" s="12"/>
      <c r="G11" s="155"/>
      <c r="H11" s="156"/>
      <c r="I11" s="5"/>
      <c r="J11" s="33"/>
      <c r="K11" s="5"/>
      <c r="L11" s="5"/>
      <c r="M11" s="5"/>
      <c r="N11" s="5"/>
      <c r="O11" s="38"/>
      <c r="R11" s="1" t="s">
        <v>0</v>
      </c>
    </row>
    <row r="12" spans="2:18" ht="19" customHeight="1" x14ac:dyDescent="0.35">
      <c r="B12" s="35">
        <v>0.16666666666666666</v>
      </c>
      <c r="C12" s="6">
        <v>0</v>
      </c>
      <c r="D12" s="36">
        <f t="shared" si="0"/>
        <v>0</v>
      </c>
      <c r="E12" s="36">
        <f t="shared" si="1"/>
        <v>0</v>
      </c>
      <c r="F12" s="12"/>
      <c r="G12" s="155"/>
      <c r="H12" s="156"/>
      <c r="I12" s="5"/>
      <c r="J12" s="33"/>
      <c r="K12" s="5"/>
      <c r="L12" s="5"/>
      <c r="M12" s="5"/>
      <c r="N12" s="5"/>
      <c r="O12" s="38"/>
    </row>
    <row r="13" spans="2:18" ht="19" customHeight="1" x14ac:dyDescent="0.35">
      <c r="B13" s="35">
        <v>0.20833333333333334</v>
      </c>
      <c r="C13" s="6">
        <v>0</v>
      </c>
      <c r="D13" s="36">
        <f t="shared" si="0"/>
        <v>0</v>
      </c>
      <c r="E13" s="36">
        <f t="shared" si="1"/>
        <v>0</v>
      </c>
      <c r="F13" s="12" t="s">
        <v>0</v>
      </c>
      <c r="G13" s="155"/>
      <c r="H13" s="156"/>
      <c r="I13" s="5"/>
      <c r="J13" s="33"/>
      <c r="K13" s="5"/>
      <c r="L13" s="5"/>
      <c r="M13" s="5"/>
      <c r="N13" s="5"/>
      <c r="O13" s="38"/>
    </row>
    <row r="14" spans="2:18" ht="19" customHeight="1" x14ac:dyDescent="0.35">
      <c r="B14" s="35">
        <v>0.25</v>
      </c>
      <c r="C14" s="6">
        <v>0</v>
      </c>
      <c r="D14" s="36">
        <f t="shared" si="0"/>
        <v>0</v>
      </c>
      <c r="E14" s="36">
        <f t="shared" si="1"/>
        <v>0</v>
      </c>
      <c r="F14" s="12" t="s">
        <v>0</v>
      </c>
      <c r="G14" s="155"/>
      <c r="H14" s="156"/>
      <c r="I14" s="5"/>
      <c r="J14" s="33"/>
      <c r="K14" s="5"/>
      <c r="L14" s="5"/>
      <c r="M14" s="5"/>
      <c r="N14" s="5"/>
      <c r="O14" s="38"/>
    </row>
    <row r="15" spans="2:18" ht="19" customHeight="1" x14ac:dyDescent="0.35">
      <c r="B15" s="35">
        <v>0.29166666666666669</v>
      </c>
      <c r="C15" s="6">
        <v>0</v>
      </c>
      <c r="D15" s="36">
        <f t="shared" si="0"/>
        <v>0</v>
      </c>
      <c r="E15" s="36">
        <f t="shared" si="1"/>
        <v>0</v>
      </c>
      <c r="F15" s="12"/>
      <c r="G15" s="155"/>
      <c r="H15" s="156"/>
      <c r="I15" s="5"/>
      <c r="J15" s="33"/>
      <c r="K15" s="5"/>
      <c r="L15" s="5"/>
      <c r="M15" s="5"/>
      <c r="N15" s="5"/>
      <c r="O15" s="38"/>
    </row>
    <row r="16" spans="2:18" ht="19" customHeight="1" x14ac:dyDescent="0.35">
      <c r="B16" s="50">
        <v>0.33333333333333331</v>
      </c>
      <c r="C16" s="98">
        <v>1501211</v>
      </c>
      <c r="D16" s="51">
        <f>+C16-C8</f>
        <v>1526</v>
      </c>
      <c r="E16" s="51">
        <f>+D16*1000/14/3600</f>
        <v>30.277777777777779</v>
      </c>
      <c r="F16" s="56"/>
      <c r="G16" s="168" t="s">
        <v>0</v>
      </c>
      <c r="H16" s="169"/>
      <c r="I16" s="9"/>
      <c r="J16" s="39"/>
      <c r="K16" s="9"/>
      <c r="L16" s="9"/>
      <c r="M16" s="9"/>
      <c r="N16" s="5"/>
      <c r="O16" s="38"/>
    </row>
    <row r="17" spans="2:15" ht="19" customHeight="1" x14ac:dyDescent="0.35">
      <c r="B17" s="35">
        <v>0.375</v>
      </c>
      <c r="C17" s="6">
        <v>0</v>
      </c>
      <c r="D17" s="36">
        <v>0</v>
      </c>
      <c r="E17" s="36">
        <v>0</v>
      </c>
      <c r="F17" s="12"/>
      <c r="G17" s="155"/>
      <c r="H17" s="156"/>
      <c r="I17" s="5"/>
      <c r="J17" s="33"/>
      <c r="K17" s="5"/>
      <c r="L17" s="5"/>
      <c r="M17" s="5"/>
      <c r="N17" s="5"/>
      <c r="O17" s="38"/>
    </row>
    <row r="18" spans="2:15" ht="19" customHeight="1" x14ac:dyDescent="0.35">
      <c r="B18" s="35">
        <v>0.41666666666666669</v>
      </c>
      <c r="C18" s="6">
        <v>0</v>
      </c>
      <c r="D18" s="36">
        <f t="shared" si="0"/>
        <v>0</v>
      </c>
      <c r="E18" s="36">
        <f t="shared" si="1"/>
        <v>0</v>
      </c>
      <c r="F18" s="12"/>
      <c r="G18" s="155"/>
      <c r="H18" s="156"/>
      <c r="I18" s="5"/>
      <c r="J18" s="33"/>
      <c r="K18" s="5"/>
      <c r="L18" s="5"/>
      <c r="M18" s="5"/>
      <c r="N18" s="5"/>
      <c r="O18" s="38"/>
    </row>
    <row r="19" spans="2:15" ht="19" customHeight="1" x14ac:dyDescent="0.35">
      <c r="B19" s="35">
        <v>0.45833333333333331</v>
      </c>
      <c r="C19" s="6">
        <v>0</v>
      </c>
      <c r="D19" s="36">
        <f t="shared" si="0"/>
        <v>0</v>
      </c>
      <c r="E19" s="36">
        <f t="shared" si="1"/>
        <v>0</v>
      </c>
      <c r="F19" s="12"/>
      <c r="G19" s="155"/>
      <c r="H19" s="156"/>
      <c r="I19" s="5"/>
      <c r="J19" s="33"/>
      <c r="K19" s="5"/>
      <c r="L19" s="5"/>
      <c r="M19" s="5"/>
      <c r="N19" s="5"/>
      <c r="O19" s="38"/>
    </row>
    <row r="20" spans="2:15" ht="19" customHeight="1" x14ac:dyDescent="0.35">
      <c r="B20" s="35">
        <v>0.5</v>
      </c>
      <c r="C20" s="6">
        <v>0</v>
      </c>
      <c r="D20" s="36">
        <f t="shared" si="0"/>
        <v>0</v>
      </c>
      <c r="E20" s="36">
        <f t="shared" si="1"/>
        <v>0</v>
      </c>
      <c r="F20" s="12"/>
      <c r="G20" s="155"/>
      <c r="H20" s="156"/>
      <c r="I20" s="5"/>
      <c r="J20" s="33"/>
      <c r="K20" s="5"/>
      <c r="L20" s="5"/>
      <c r="M20" s="5"/>
      <c r="N20" s="5"/>
      <c r="O20" s="38"/>
    </row>
    <row r="21" spans="2:15" ht="19" customHeight="1" x14ac:dyDescent="0.35">
      <c r="B21" s="50">
        <v>0.54166666666666663</v>
      </c>
      <c r="C21" s="98">
        <v>1501754</v>
      </c>
      <c r="D21" s="51">
        <f>+C21-C16</f>
        <v>543</v>
      </c>
      <c r="E21" s="51">
        <f>+D21*1000/5/3600</f>
        <v>30.166666666666668</v>
      </c>
      <c r="F21" s="52"/>
      <c r="G21" s="168" t="s">
        <v>0</v>
      </c>
      <c r="H21" s="169"/>
      <c r="I21" s="9"/>
      <c r="J21" s="39"/>
      <c r="K21" s="9"/>
      <c r="L21" s="9"/>
      <c r="M21" s="9"/>
      <c r="N21" s="9"/>
      <c r="O21" s="38"/>
    </row>
    <row r="22" spans="2:15" ht="19" customHeight="1" x14ac:dyDescent="0.35">
      <c r="B22" s="35">
        <v>0.58333333333333337</v>
      </c>
      <c r="C22" s="6">
        <v>0</v>
      </c>
      <c r="D22" s="36">
        <v>0</v>
      </c>
      <c r="E22" s="36">
        <v>0</v>
      </c>
      <c r="F22" s="13"/>
      <c r="G22" s="155"/>
      <c r="H22" s="156"/>
      <c r="I22" s="9"/>
      <c r="J22" s="39"/>
      <c r="K22" s="9"/>
      <c r="L22" s="9"/>
      <c r="M22" s="9"/>
      <c r="N22" s="5"/>
      <c r="O22" s="41"/>
    </row>
    <row r="23" spans="2:15" ht="19" customHeight="1" x14ac:dyDescent="0.35">
      <c r="B23" s="35">
        <v>0.625</v>
      </c>
      <c r="C23" s="6">
        <v>0</v>
      </c>
      <c r="D23" s="36">
        <f t="shared" si="0"/>
        <v>0</v>
      </c>
      <c r="E23" s="36">
        <f t="shared" si="1"/>
        <v>0</v>
      </c>
      <c r="F23" s="13"/>
      <c r="G23" s="155"/>
      <c r="H23" s="156"/>
      <c r="I23" s="9"/>
      <c r="J23" s="39"/>
      <c r="K23" s="9"/>
      <c r="L23" s="9"/>
      <c r="M23" s="9"/>
      <c r="N23" s="5"/>
      <c r="O23" s="41"/>
    </row>
    <row r="24" spans="2:15" ht="19" customHeight="1" x14ac:dyDescent="0.35">
      <c r="B24" s="35">
        <v>0.66666666666666663</v>
      </c>
      <c r="C24" s="6">
        <v>0</v>
      </c>
      <c r="D24" s="36">
        <f t="shared" si="0"/>
        <v>0</v>
      </c>
      <c r="E24" s="36">
        <f t="shared" si="1"/>
        <v>0</v>
      </c>
      <c r="F24" s="13"/>
      <c r="G24" s="155"/>
      <c r="H24" s="156"/>
      <c r="I24" s="9"/>
      <c r="J24" s="39"/>
      <c r="K24" s="9"/>
      <c r="L24" s="9"/>
      <c r="M24" s="9"/>
      <c r="N24" s="5"/>
      <c r="O24" s="41"/>
    </row>
    <row r="25" spans="2:15" ht="19" customHeight="1" x14ac:dyDescent="0.35">
      <c r="B25" s="35">
        <v>0.70833333333333337</v>
      </c>
      <c r="C25" s="6">
        <v>0</v>
      </c>
      <c r="D25" s="36">
        <f t="shared" si="0"/>
        <v>0</v>
      </c>
      <c r="E25" s="36">
        <f t="shared" si="1"/>
        <v>0</v>
      </c>
      <c r="F25" s="13"/>
      <c r="G25" s="155"/>
      <c r="H25" s="156"/>
      <c r="I25" s="9"/>
      <c r="J25" s="39"/>
      <c r="K25" s="9"/>
      <c r="L25" s="9"/>
      <c r="M25" s="9"/>
      <c r="N25" s="5"/>
      <c r="O25" s="41"/>
    </row>
    <row r="26" spans="2:15" ht="19" customHeight="1" x14ac:dyDescent="0.35">
      <c r="B26" s="50">
        <v>0.75</v>
      </c>
      <c r="C26" s="98">
        <v>1502267</v>
      </c>
      <c r="D26" s="51">
        <f>+C26-C21</f>
        <v>513</v>
      </c>
      <c r="E26" s="51">
        <f>+D26*1000/5/3600</f>
        <v>28.5</v>
      </c>
      <c r="F26" s="52"/>
      <c r="G26" s="168" t="s">
        <v>0</v>
      </c>
      <c r="H26" s="169"/>
      <c r="I26" s="9"/>
      <c r="J26" s="39"/>
      <c r="K26" s="9"/>
      <c r="L26" s="9"/>
      <c r="M26" s="9"/>
      <c r="N26" s="5"/>
      <c r="O26" s="38"/>
    </row>
    <row r="27" spans="2:15" ht="19" customHeight="1" x14ac:dyDescent="0.35">
      <c r="B27" s="35">
        <v>0.79166666666666663</v>
      </c>
      <c r="C27" s="6">
        <v>0</v>
      </c>
      <c r="D27" s="36">
        <v>0</v>
      </c>
      <c r="E27" s="36">
        <v>0</v>
      </c>
      <c r="F27" s="13"/>
      <c r="G27" s="155"/>
      <c r="H27" s="156"/>
      <c r="I27" s="5"/>
      <c r="J27" s="33"/>
      <c r="K27" s="5"/>
      <c r="L27" s="5"/>
      <c r="M27" s="5"/>
      <c r="N27" s="5"/>
      <c r="O27" s="41"/>
    </row>
    <row r="28" spans="2:15" ht="19" customHeight="1" x14ac:dyDescent="0.35">
      <c r="B28" s="35">
        <v>0.83333333333333337</v>
      </c>
      <c r="C28" s="6">
        <v>0</v>
      </c>
      <c r="D28" s="36">
        <f t="shared" si="0"/>
        <v>0</v>
      </c>
      <c r="E28" s="36">
        <f t="shared" si="1"/>
        <v>0</v>
      </c>
      <c r="F28" s="13"/>
      <c r="G28" s="155"/>
      <c r="H28" s="156"/>
      <c r="I28" s="5"/>
      <c r="J28" s="33"/>
      <c r="K28" s="5"/>
      <c r="L28" s="5"/>
      <c r="M28" s="5"/>
      <c r="N28" s="5"/>
      <c r="O28" s="41"/>
    </row>
    <row r="29" spans="2:15" ht="19" customHeight="1" x14ac:dyDescent="0.35">
      <c r="B29" s="35">
        <v>0.875</v>
      </c>
      <c r="C29" s="6">
        <v>0</v>
      </c>
      <c r="D29" s="36">
        <f t="shared" si="0"/>
        <v>0</v>
      </c>
      <c r="E29" s="36">
        <f t="shared" si="1"/>
        <v>0</v>
      </c>
      <c r="F29" s="13"/>
      <c r="G29" s="155"/>
      <c r="H29" s="156"/>
      <c r="I29" s="5"/>
      <c r="J29" s="33"/>
      <c r="K29" s="5"/>
      <c r="L29" s="5"/>
      <c r="M29" s="5"/>
      <c r="N29" s="5"/>
      <c r="O29" s="41"/>
    </row>
    <row r="30" spans="2:15" ht="19" customHeight="1" x14ac:dyDescent="0.35">
      <c r="B30" s="35">
        <v>0.91666666666666663</v>
      </c>
      <c r="C30" s="6">
        <v>0</v>
      </c>
      <c r="D30" s="36">
        <f t="shared" si="0"/>
        <v>0</v>
      </c>
      <c r="E30" s="36">
        <f t="shared" si="1"/>
        <v>0</v>
      </c>
      <c r="F30" s="13"/>
      <c r="G30" s="155"/>
      <c r="H30" s="156"/>
      <c r="I30" s="5"/>
      <c r="J30" s="33"/>
      <c r="K30" s="5"/>
      <c r="L30" s="5"/>
      <c r="M30" s="5"/>
      <c r="N30" s="5"/>
      <c r="O30" s="41"/>
    </row>
    <row r="31" spans="2:15" ht="19" customHeight="1" x14ac:dyDescent="0.35">
      <c r="B31" s="35">
        <v>0.95833333333333337</v>
      </c>
      <c r="C31" s="6">
        <v>0</v>
      </c>
      <c r="D31" s="36">
        <f t="shared" si="0"/>
        <v>0</v>
      </c>
      <c r="E31" s="36">
        <f t="shared" si="1"/>
        <v>0</v>
      </c>
      <c r="F31" s="13"/>
      <c r="G31" s="155"/>
      <c r="H31" s="156"/>
      <c r="I31" s="5"/>
      <c r="J31" s="33"/>
      <c r="K31" s="5"/>
      <c r="L31" s="5"/>
      <c r="M31" s="5"/>
      <c r="N31" s="5"/>
      <c r="O31" s="41"/>
    </row>
    <row r="32" spans="2:15" ht="19" customHeight="1" thickBot="1" x14ac:dyDescent="0.4">
      <c r="B32" s="42">
        <v>1</v>
      </c>
      <c r="C32" s="7">
        <v>0</v>
      </c>
      <c r="D32" s="43">
        <f t="shared" si="0"/>
        <v>0</v>
      </c>
      <c r="E32" s="43">
        <f t="shared" si="1"/>
        <v>0</v>
      </c>
      <c r="F32" s="14"/>
      <c r="G32" s="157"/>
      <c r="H32" s="158"/>
      <c r="I32" s="5"/>
      <c r="J32" s="33"/>
      <c r="K32" s="5"/>
      <c r="L32" s="5"/>
      <c r="M32" s="5"/>
      <c r="N32" s="5"/>
      <c r="O32" s="41"/>
    </row>
    <row r="33" spans="2:15" ht="19" customHeight="1" x14ac:dyDescent="0.35">
      <c r="B33" s="45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5"/>
      <c r="O33" s="46"/>
    </row>
    <row r="34" spans="2:15" ht="19" customHeight="1" x14ac:dyDescent="0.35">
      <c r="B34" s="45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5"/>
      <c r="O34" s="46"/>
    </row>
    <row r="35" spans="2:15" ht="19" customHeight="1" x14ac:dyDescent="0.35">
      <c r="B35" s="45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5"/>
      <c r="O35" s="46"/>
    </row>
    <row r="36" spans="2:15" ht="19" customHeight="1" x14ac:dyDescent="0.35">
      <c r="B36" s="45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5"/>
      <c r="O36" s="46"/>
    </row>
    <row r="37" spans="2:15" ht="19" customHeight="1" x14ac:dyDescent="0.35">
      <c r="B37" s="45"/>
      <c r="C37" s="46"/>
      <c r="D37" s="46"/>
      <c r="E37" s="46"/>
      <c r="F37" s="46"/>
      <c r="G37" s="46"/>
      <c r="H37" s="46" t="s">
        <v>9</v>
      </c>
      <c r="I37" s="46"/>
      <c r="J37" s="46"/>
      <c r="K37" s="46"/>
      <c r="L37" s="46"/>
      <c r="M37" s="46"/>
      <c r="N37" s="5"/>
      <c r="O37" s="46"/>
    </row>
    <row r="38" spans="2:15" ht="19" customHeight="1" x14ac:dyDescent="0.35">
      <c r="B38" s="45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5"/>
      <c r="O38" s="47"/>
    </row>
    <row r="39" spans="2:15" ht="19" customHeight="1" x14ac:dyDescent="0.35">
      <c r="B39" s="45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5"/>
      <c r="O39" s="48"/>
    </row>
    <row r="40" spans="2:15" ht="19" customHeight="1" x14ac:dyDescent="0.35">
      <c r="B40" s="45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5"/>
      <c r="O40" s="48"/>
    </row>
    <row r="41" spans="2:15" ht="19" customHeight="1" x14ac:dyDescent="0.35">
      <c r="B41" s="45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5"/>
      <c r="O41" s="47"/>
    </row>
    <row r="42" spans="2:15" ht="19" customHeight="1" x14ac:dyDescent="0.35">
      <c r="B42" s="45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5"/>
      <c r="O42" s="47"/>
    </row>
    <row r="43" spans="2:15" ht="19" customHeight="1" x14ac:dyDescent="0.35">
      <c r="B43" s="45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5"/>
      <c r="O43" s="47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8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  <legacyDrawing r:id="rId3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4"/>
  <dimension ref="B1:R43"/>
  <sheetViews>
    <sheetView showGridLines="0" showWhiteSpace="0" topLeftCell="A13" zoomScale="85" zoomScaleNormal="85" zoomScalePageLayoutView="70" workbookViewId="0">
      <selection activeCell="C27" sqref="C27"/>
    </sheetView>
  </sheetViews>
  <sheetFormatPr baseColWidth="10" defaultColWidth="11.453125" defaultRowHeight="14.5" x14ac:dyDescent="0.35"/>
  <cols>
    <col min="1" max="1" width="1.26953125" style="1" customWidth="1"/>
    <col min="2" max="2" width="25.81640625" style="1" bestFit="1" customWidth="1"/>
    <col min="3" max="5" width="18.7265625" style="1" customWidth="1"/>
    <col min="6" max="6" width="93.54296875" style="1" customWidth="1"/>
    <col min="7" max="7" width="10.7265625" style="1" customWidth="1"/>
    <col min="8" max="8" width="14.453125" style="1" customWidth="1"/>
    <col min="9" max="9" width="10.7265625" style="1" customWidth="1"/>
    <col min="10" max="10" width="2.7265625" style="1" customWidth="1"/>
    <col min="11" max="11" width="10.7265625" style="1" customWidth="1"/>
    <col min="12" max="12" width="14.54296875" style="1" customWidth="1"/>
    <col min="13" max="13" width="10.7265625" style="1" customWidth="1"/>
    <col min="14" max="14" width="18" style="1" customWidth="1"/>
    <col min="15" max="15" width="68.7265625" style="1" customWidth="1"/>
    <col min="16" max="16384" width="11.453125" style="1"/>
  </cols>
  <sheetData>
    <row r="1" spans="2:18" ht="15" customHeight="1" thickBot="1" x14ac:dyDescent="0.4">
      <c r="C1" s="1" t="s">
        <v>0</v>
      </c>
    </row>
    <row r="2" spans="2:18" ht="18.75" customHeight="1" x14ac:dyDescent="0.35">
      <c r="B2" s="174"/>
      <c r="C2" s="175"/>
      <c r="D2" s="159" t="s">
        <v>4</v>
      </c>
      <c r="E2" s="160"/>
      <c r="F2" s="160"/>
      <c r="G2" s="160"/>
      <c r="H2" s="161"/>
      <c r="I2" s="16"/>
      <c r="J2" s="17"/>
      <c r="K2" s="17"/>
      <c r="L2" s="17"/>
      <c r="M2" s="17"/>
      <c r="N2" s="17"/>
      <c r="O2" s="17"/>
      <c r="P2" s="2"/>
    </row>
    <row r="3" spans="2:18" ht="18.75" customHeight="1" thickBot="1" x14ac:dyDescent="0.4">
      <c r="B3" s="176"/>
      <c r="C3" s="177"/>
      <c r="D3" s="162"/>
      <c r="E3" s="163"/>
      <c r="F3" s="163"/>
      <c r="G3" s="163"/>
      <c r="H3" s="164"/>
      <c r="I3" s="16"/>
      <c r="J3" s="17"/>
      <c r="K3" s="17"/>
      <c r="L3" s="17"/>
      <c r="M3" s="17"/>
      <c r="N3" s="17"/>
      <c r="O3" s="17"/>
      <c r="P3" s="2"/>
    </row>
    <row r="4" spans="2:18" ht="6.75" customHeight="1" thickBot="1" x14ac:dyDescent="0.4"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2"/>
    </row>
    <row r="5" spans="2:18" ht="22.5" customHeight="1" thickBot="1" x14ac:dyDescent="0.4">
      <c r="B5" s="19" t="s">
        <v>1</v>
      </c>
      <c r="C5" s="20" t="s">
        <v>8</v>
      </c>
      <c r="D5" s="165" t="s">
        <v>6</v>
      </c>
      <c r="E5" s="166"/>
      <c r="F5" s="166"/>
      <c r="G5" s="166"/>
      <c r="H5" s="167"/>
      <c r="I5" s="21"/>
      <c r="J5" s="21"/>
      <c r="K5" s="21"/>
      <c r="L5" s="21"/>
      <c r="M5" s="21"/>
      <c r="N5" s="18"/>
      <c r="O5" s="18"/>
      <c r="P5" s="2"/>
    </row>
    <row r="6" spans="2:18" ht="6" customHeight="1" thickBot="1" x14ac:dyDescent="0.4">
      <c r="B6" s="18"/>
      <c r="C6" s="22"/>
      <c r="D6" s="23"/>
      <c r="E6" s="23"/>
      <c r="F6" s="23"/>
      <c r="G6" s="23"/>
      <c r="H6" s="23"/>
      <c r="I6" s="23"/>
      <c r="J6" s="23"/>
      <c r="K6" s="23"/>
      <c r="L6" s="21"/>
      <c r="M6" s="21"/>
      <c r="N6" s="18"/>
      <c r="O6" s="18"/>
      <c r="P6" s="2"/>
    </row>
    <row r="7" spans="2:18" ht="15" customHeight="1" thickBot="1" x14ac:dyDescent="0.4">
      <c r="B7" s="24">
        <f>+'Día 23'!B7+1</f>
        <v>44705</v>
      </c>
      <c r="C7" s="25" t="s">
        <v>10</v>
      </c>
      <c r="D7" s="26" t="s">
        <v>3</v>
      </c>
      <c r="E7" s="27" t="s">
        <v>11</v>
      </c>
      <c r="F7" s="28" t="s">
        <v>5</v>
      </c>
      <c r="G7" s="170" t="s">
        <v>2</v>
      </c>
      <c r="H7" s="171"/>
      <c r="I7" s="29"/>
      <c r="J7" s="29"/>
      <c r="K7" s="5"/>
      <c r="L7" s="29"/>
      <c r="M7" s="29"/>
      <c r="N7" s="29"/>
      <c r="O7" s="30"/>
      <c r="P7" s="3"/>
    </row>
    <row r="8" spans="2:18" ht="15" customHeight="1" x14ac:dyDescent="0.35">
      <c r="B8" s="31" t="s">
        <v>7</v>
      </c>
      <c r="C8" s="54">
        <f>+'Día 23'!C26</f>
        <v>1502267</v>
      </c>
      <c r="D8" s="32" t="s">
        <v>0</v>
      </c>
      <c r="E8" s="32"/>
      <c r="F8" s="10" t="s">
        <v>0</v>
      </c>
      <c r="G8" s="172"/>
      <c r="H8" s="173"/>
      <c r="I8" s="33"/>
      <c r="J8" s="33"/>
      <c r="K8" s="5"/>
      <c r="L8" s="5"/>
      <c r="M8" s="5"/>
      <c r="N8" s="8"/>
      <c r="O8" s="34"/>
    </row>
    <row r="9" spans="2:18" ht="19" customHeight="1" x14ac:dyDescent="0.35">
      <c r="B9" s="35">
        <v>4.1666666666666664E-2</v>
      </c>
      <c r="C9" s="6">
        <v>0</v>
      </c>
      <c r="D9" s="36" t="s">
        <v>0</v>
      </c>
      <c r="E9" s="36" t="s">
        <v>0</v>
      </c>
      <c r="F9" s="11" t="s">
        <v>0</v>
      </c>
      <c r="G9" s="155"/>
      <c r="H9" s="156"/>
      <c r="I9" s="5"/>
      <c r="J9" s="33"/>
      <c r="K9" s="5"/>
      <c r="L9" s="5"/>
      <c r="M9" s="5"/>
      <c r="N9" s="5"/>
      <c r="O9" s="37"/>
      <c r="P9" s="4" t="s">
        <v>0</v>
      </c>
    </row>
    <row r="10" spans="2:18" ht="19" customHeight="1" x14ac:dyDescent="0.35">
      <c r="B10" s="35">
        <v>8.3333333333333329E-2</v>
      </c>
      <c r="C10" s="6">
        <v>0</v>
      </c>
      <c r="D10" s="36">
        <f>+C10-C9</f>
        <v>0</v>
      </c>
      <c r="E10" s="36">
        <f>+D10*0.277777777777778</f>
        <v>0</v>
      </c>
      <c r="F10" s="12"/>
      <c r="G10" s="155"/>
      <c r="H10" s="156"/>
      <c r="I10" s="5"/>
      <c r="J10" s="33"/>
      <c r="K10" s="5"/>
      <c r="L10" s="5"/>
      <c r="M10" s="5"/>
      <c r="N10" s="5"/>
      <c r="O10" s="38"/>
    </row>
    <row r="11" spans="2:18" ht="19" customHeight="1" x14ac:dyDescent="0.35">
      <c r="B11" s="35">
        <v>0.125</v>
      </c>
      <c r="C11" s="6">
        <v>0</v>
      </c>
      <c r="D11" s="36">
        <f t="shared" ref="D11:D32" si="0">+C11-C10</f>
        <v>0</v>
      </c>
      <c r="E11" s="36">
        <f t="shared" ref="E11:E32" si="1">+D11*1000/3600</f>
        <v>0</v>
      </c>
      <c r="F11" s="12"/>
      <c r="G11" s="155"/>
      <c r="H11" s="156"/>
      <c r="I11" s="5"/>
      <c r="J11" s="33"/>
      <c r="K11" s="5"/>
      <c r="L11" s="5"/>
      <c r="M11" s="5"/>
      <c r="N11" s="5"/>
      <c r="O11" s="38"/>
      <c r="R11" s="1" t="s">
        <v>0</v>
      </c>
    </row>
    <row r="12" spans="2:18" ht="19" customHeight="1" x14ac:dyDescent="0.35">
      <c r="B12" s="35">
        <v>0.16666666666666666</v>
      </c>
      <c r="C12" s="6">
        <v>0</v>
      </c>
      <c r="D12" s="36">
        <f t="shared" si="0"/>
        <v>0</v>
      </c>
      <c r="E12" s="36">
        <f t="shared" si="1"/>
        <v>0</v>
      </c>
      <c r="F12" s="12"/>
      <c r="G12" s="155"/>
      <c r="H12" s="156"/>
      <c r="I12" s="5"/>
      <c r="J12" s="33"/>
      <c r="K12" s="5"/>
      <c r="L12" s="5"/>
      <c r="M12" s="5"/>
      <c r="N12" s="5"/>
      <c r="O12" s="38"/>
    </row>
    <row r="13" spans="2:18" ht="19" customHeight="1" x14ac:dyDescent="0.35">
      <c r="B13" s="35">
        <v>0.20833333333333334</v>
      </c>
      <c r="C13" s="6">
        <v>0</v>
      </c>
      <c r="D13" s="36">
        <f t="shared" si="0"/>
        <v>0</v>
      </c>
      <c r="E13" s="36">
        <f t="shared" si="1"/>
        <v>0</v>
      </c>
      <c r="F13" s="12" t="s">
        <v>0</v>
      </c>
      <c r="G13" s="155"/>
      <c r="H13" s="156"/>
      <c r="I13" s="5"/>
      <c r="J13" s="33"/>
      <c r="K13" s="5"/>
      <c r="L13" s="5"/>
      <c r="M13" s="5"/>
      <c r="N13" s="5"/>
      <c r="O13" s="38"/>
    </row>
    <row r="14" spans="2:18" ht="19" customHeight="1" x14ac:dyDescent="0.35">
      <c r="B14" s="35">
        <v>0.25</v>
      </c>
      <c r="C14" s="6">
        <v>0</v>
      </c>
      <c r="D14" s="36">
        <f t="shared" si="0"/>
        <v>0</v>
      </c>
      <c r="E14" s="36">
        <f t="shared" si="1"/>
        <v>0</v>
      </c>
      <c r="F14" s="12" t="s">
        <v>0</v>
      </c>
      <c r="G14" s="155"/>
      <c r="H14" s="156"/>
      <c r="I14" s="5"/>
      <c r="J14" s="33"/>
      <c r="K14" s="5"/>
      <c r="L14" s="5"/>
      <c r="M14" s="5"/>
      <c r="N14" s="5"/>
      <c r="O14" s="38"/>
    </row>
    <row r="15" spans="2:18" ht="19" customHeight="1" x14ac:dyDescent="0.35">
      <c r="B15" s="35">
        <v>0.29166666666666669</v>
      </c>
      <c r="C15" s="6">
        <v>0</v>
      </c>
      <c r="D15" s="36">
        <f t="shared" si="0"/>
        <v>0</v>
      </c>
      <c r="E15" s="36">
        <f t="shared" si="1"/>
        <v>0</v>
      </c>
      <c r="F15" s="12"/>
      <c r="G15" s="155"/>
      <c r="H15" s="156"/>
      <c r="I15" s="5"/>
      <c r="J15" s="33"/>
      <c r="K15" s="5"/>
      <c r="L15" s="5"/>
      <c r="M15" s="5"/>
      <c r="N15" s="5"/>
      <c r="O15" s="38"/>
    </row>
    <row r="16" spans="2:18" ht="19" customHeight="1" x14ac:dyDescent="0.35">
      <c r="B16" s="50">
        <v>0.33333333333333331</v>
      </c>
      <c r="C16" s="98">
        <v>1503733</v>
      </c>
      <c r="D16" s="51">
        <f>+C16-C8</f>
        <v>1466</v>
      </c>
      <c r="E16" s="51">
        <f>+D16*1000/14/3600</f>
        <v>29.087301587301585</v>
      </c>
      <c r="F16" s="52"/>
      <c r="G16" s="168" t="s">
        <v>0</v>
      </c>
      <c r="H16" s="169"/>
      <c r="I16" s="9"/>
      <c r="J16" s="39"/>
      <c r="K16" s="9"/>
      <c r="L16" s="9"/>
      <c r="M16" s="9"/>
      <c r="N16" s="5"/>
      <c r="O16" s="38"/>
    </row>
    <row r="17" spans="2:15" ht="19" customHeight="1" x14ac:dyDescent="0.35">
      <c r="B17" s="35">
        <v>0.375</v>
      </c>
      <c r="C17" s="6">
        <v>0</v>
      </c>
      <c r="D17" s="36">
        <v>0</v>
      </c>
      <c r="E17" s="36">
        <v>0</v>
      </c>
      <c r="F17" s="12"/>
      <c r="G17" s="155"/>
      <c r="H17" s="156"/>
      <c r="I17" s="5"/>
      <c r="J17" s="33"/>
      <c r="K17" s="5"/>
      <c r="L17" s="5"/>
      <c r="M17" s="5"/>
      <c r="N17" s="5"/>
      <c r="O17" s="38"/>
    </row>
    <row r="18" spans="2:15" ht="19" customHeight="1" x14ac:dyDescent="0.35">
      <c r="B18" s="35">
        <v>0.41666666666666669</v>
      </c>
      <c r="C18" s="6">
        <v>0</v>
      </c>
      <c r="D18" s="36">
        <f t="shared" si="0"/>
        <v>0</v>
      </c>
      <c r="E18" s="36">
        <f t="shared" si="1"/>
        <v>0</v>
      </c>
      <c r="F18" s="12"/>
      <c r="G18" s="155"/>
      <c r="H18" s="156"/>
      <c r="I18" s="5"/>
      <c r="J18" s="33"/>
      <c r="K18" s="5"/>
      <c r="L18" s="5"/>
      <c r="M18" s="5"/>
      <c r="N18" s="5"/>
      <c r="O18" s="38"/>
    </row>
    <row r="19" spans="2:15" ht="19" customHeight="1" x14ac:dyDescent="0.35">
      <c r="B19" s="35">
        <v>0.45833333333333331</v>
      </c>
      <c r="C19" s="6">
        <v>0</v>
      </c>
      <c r="D19" s="36">
        <f t="shared" si="0"/>
        <v>0</v>
      </c>
      <c r="E19" s="36">
        <f t="shared" si="1"/>
        <v>0</v>
      </c>
      <c r="F19" s="12"/>
      <c r="G19" s="155"/>
      <c r="H19" s="156"/>
      <c r="I19" s="5"/>
      <c r="J19" s="33"/>
      <c r="K19" s="5"/>
      <c r="L19" s="5"/>
      <c r="M19" s="5"/>
      <c r="N19" s="5"/>
      <c r="O19" s="38"/>
    </row>
    <row r="20" spans="2:15" ht="19" customHeight="1" x14ac:dyDescent="0.35">
      <c r="B20" s="35">
        <v>0.5</v>
      </c>
      <c r="C20" s="6">
        <v>0</v>
      </c>
      <c r="D20" s="36">
        <f t="shared" si="0"/>
        <v>0</v>
      </c>
      <c r="E20" s="36">
        <f t="shared" si="1"/>
        <v>0</v>
      </c>
      <c r="F20" s="12"/>
      <c r="G20" s="155"/>
      <c r="H20" s="156"/>
      <c r="I20" s="5"/>
      <c r="J20" s="33"/>
      <c r="K20" s="5"/>
      <c r="L20" s="5"/>
      <c r="M20" s="5"/>
      <c r="N20" s="5"/>
      <c r="O20" s="38"/>
    </row>
    <row r="21" spans="2:15" ht="19" customHeight="1" x14ac:dyDescent="0.35">
      <c r="B21" s="50">
        <v>0.54166666666666663</v>
      </c>
      <c r="C21" s="117">
        <v>1504256</v>
      </c>
      <c r="D21" s="51">
        <f>+C21-C16</f>
        <v>523</v>
      </c>
      <c r="E21" s="51">
        <f>+D21*1000/5/3600</f>
        <v>29.055555555555557</v>
      </c>
      <c r="F21" s="52"/>
      <c r="G21" s="168" t="s">
        <v>0</v>
      </c>
      <c r="H21" s="169"/>
      <c r="I21" s="9"/>
      <c r="J21" s="39"/>
      <c r="K21" s="9"/>
      <c r="L21" s="9"/>
      <c r="M21" s="9"/>
      <c r="N21" s="9"/>
      <c r="O21" s="38"/>
    </row>
    <row r="22" spans="2:15" ht="19" customHeight="1" x14ac:dyDescent="0.35">
      <c r="B22" s="35">
        <v>0.58333333333333337</v>
      </c>
      <c r="C22" s="6">
        <v>0</v>
      </c>
      <c r="D22" s="36">
        <v>0</v>
      </c>
      <c r="E22" s="36">
        <v>0</v>
      </c>
      <c r="F22" s="13"/>
      <c r="G22" s="155"/>
      <c r="H22" s="156"/>
      <c r="I22" s="9"/>
      <c r="J22" s="39"/>
      <c r="K22" s="9"/>
      <c r="L22" s="9"/>
      <c r="M22" s="9"/>
      <c r="N22" s="5"/>
      <c r="O22" s="41"/>
    </row>
    <row r="23" spans="2:15" ht="19" customHeight="1" x14ac:dyDescent="0.35">
      <c r="B23" s="35">
        <v>0.625</v>
      </c>
      <c r="C23" s="6">
        <v>0</v>
      </c>
      <c r="D23" s="36">
        <f t="shared" si="0"/>
        <v>0</v>
      </c>
      <c r="E23" s="36">
        <f t="shared" si="1"/>
        <v>0</v>
      </c>
      <c r="F23" s="13"/>
      <c r="G23" s="155"/>
      <c r="H23" s="156"/>
      <c r="I23" s="9"/>
      <c r="J23" s="39"/>
      <c r="K23" s="9"/>
      <c r="L23" s="9"/>
      <c r="M23" s="9"/>
      <c r="N23" s="5"/>
      <c r="O23" s="41"/>
    </row>
    <row r="24" spans="2:15" ht="19" customHeight="1" x14ac:dyDescent="0.35">
      <c r="B24" s="35">
        <v>0.66666666666666663</v>
      </c>
      <c r="C24" s="6">
        <v>0</v>
      </c>
      <c r="D24" s="36">
        <f t="shared" si="0"/>
        <v>0</v>
      </c>
      <c r="E24" s="36">
        <f t="shared" si="1"/>
        <v>0</v>
      </c>
      <c r="F24" s="13"/>
      <c r="G24" s="155"/>
      <c r="H24" s="156"/>
      <c r="I24" s="9"/>
      <c r="J24" s="39"/>
      <c r="K24" s="9"/>
      <c r="L24" s="9"/>
      <c r="M24" s="9"/>
      <c r="N24" s="5"/>
      <c r="O24" s="41"/>
    </row>
    <row r="25" spans="2:15" ht="19" customHeight="1" x14ac:dyDescent="0.35">
      <c r="B25" s="35">
        <v>0.70833333333333337</v>
      </c>
      <c r="C25" s="6">
        <v>0</v>
      </c>
      <c r="D25" s="36">
        <f t="shared" si="0"/>
        <v>0</v>
      </c>
      <c r="E25" s="36">
        <f t="shared" si="1"/>
        <v>0</v>
      </c>
      <c r="F25" s="13"/>
      <c r="G25" s="155"/>
      <c r="H25" s="156"/>
      <c r="I25" s="9"/>
      <c r="J25" s="39"/>
      <c r="K25" s="9"/>
      <c r="L25" s="9"/>
      <c r="M25" s="9"/>
      <c r="N25" s="5"/>
      <c r="O25" s="41"/>
    </row>
    <row r="26" spans="2:15" ht="19" customHeight="1" x14ac:dyDescent="0.35">
      <c r="B26" s="50">
        <v>0.75</v>
      </c>
      <c r="C26" s="118">
        <v>1504752</v>
      </c>
      <c r="D26" s="51">
        <f>+C26-C21</f>
        <v>496</v>
      </c>
      <c r="E26" s="51">
        <f>+D26*1000/5/3600</f>
        <v>27.555555555555557</v>
      </c>
      <c r="F26" s="52"/>
      <c r="G26" s="168" t="s">
        <v>0</v>
      </c>
      <c r="H26" s="169"/>
      <c r="I26" s="9"/>
      <c r="J26" s="39"/>
      <c r="K26" s="9"/>
      <c r="L26" s="9"/>
      <c r="M26" s="9"/>
      <c r="N26" s="5"/>
      <c r="O26" s="38"/>
    </row>
    <row r="27" spans="2:15" ht="19" customHeight="1" x14ac:dyDescent="0.35">
      <c r="B27" s="35">
        <v>0.79166666666666663</v>
      </c>
      <c r="C27" s="6">
        <v>0</v>
      </c>
      <c r="D27" s="36">
        <v>0</v>
      </c>
      <c r="E27" s="36">
        <f t="shared" si="1"/>
        <v>0</v>
      </c>
      <c r="F27" s="13"/>
      <c r="G27" s="155"/>
      <c r="H27" s="156"/>
      <c r="I27" s="5"/>
      <c r="J27" s="33"/>
      <c r="K27" s="5"/>
      <c r="L27" s="5"/>
      <c r="M27" s="5"/>
      <c r="N27" s="5"/>
      <c r="O27" s="41"/>
    </row>
    <row r="28" spans="2:15" ht="19" customHeight="1" x14ac:dyDescent="0.35">
      <c r="B28" s="35">
        <v>0.83333333333333337</v>
      </c>
      <c r="C28" s="6">
        <v>0</v>
      </c>
      <c r="D28" s="36">
        <f t="shared" si="0"/>
        <v>0</v>
      </c>
      <c r="E28" s="36">
        <v>0</v>
      </c>
      <c r="F28" s="13"/>
      <c r="G28" s="155"/>
      <c r="H28" s="156"/>
      <c r="I28" s="5"/>
      <c r="J28" s="33"/>
      <c r="K28" s="5"/>
      <c r="L28" s="5"/>
      <c r="M28" s="5"/>
      <c r="N28" s="5"/>
      <c r="O28" s="41"/>
    </row>
    <row r="29" spans="2:15" ht="19" customHeight="1" x14ac:dyDescent="0.35">
      <c r="B29" s="35">
        <v>0.875</v>
      </c>
      <c r="C29" s="6">
        <v>0</v>
      </c>
      <c r="D29" s="36">
        <f t="shared" si="0"/>
        <v>0</v>
      </c>
      <c r="E29" s="36">
        <f t="shared" si="1"/>
        <v>0</v>
      </c>
      <c r="F29" s="13"/>
      <c r="G29" s="155"/>
      <c r="H29" s="156"/>
      <c r="I29" s="5"/>
      <c r="J29" s="33"/>
      <c r="K29" s="5"/>
      <c r="L29" s="5"/>
      <c r="M29" s="5"/>
      <c r="N29" s="5"/>
      <c r="O29" s="41"/>
    </row>
    <row r="30" spans="2:15" ht="19" customHeight="1" x14ac:dyDescent="0.35">
      <c r="B30" s="35">
        <v>0.91666666666666663</v>
      </c>
      <c r="C30" s="6">
        <v>0</v>
      </c>
      <c r="D30" s="36">
        <f t="shared" si="0"/>
        <v>0</v>
      </c>
      <c r="E30" s="36">
        <f t="shared" si="1"/>
        <v>0</v>
      </c>
      <c r="F30" s="13"/>
      <c r="G30" s="155"/>
      <c r="H30" s="156"/>
      <c r="I30" s="5"/>
      <c r="J30" s="33"/>
      <c r="K30" s="5"/>
      <c r="L30" s="5"/>
      <c r="M30" s="5"/>
      <c r="N30" s="5"/>
      <c r="O30" s="41"/>
    </row>
    <row r="31" spans="2:15" ht="19" customHeight="1" x14ac:dyDescent="0.35">
      <c r="B31" s="35">
        <v>0.95833333333333337</v>
      </c>
      <c r="C31" s="6">
        <v>0</v>
      </c>
      <c r="D31" s="36">
        <f t="shared" si="0"/>
        <v>0</v>
      </c>
      <c r="E31" s="36">
        <f t="shared" si="1"/>
        <v>0</v>
      </c>
      <c r="F31" s="13"/>
      <c r="G31" s="155"/>
      <c r="H31" s="156"/>
      <c r="I31" s="5"/>
      <c r="J31" s="33"/>
      <c r="K31" s="5"/>
      <c r="L31" s="5"/>
      <c r="M31" s="5"/>
      <c r="N31" s="5"/>
      <c r="O31" s="41"/>
    </row>
    <row r="32" spans="2:15" ht="19" customHeight="1" thickBot="1" x14ac:dyDescent="0.4">
      <c r="B32" s="42">
        <v>1</v>
      </c>
      <c r="C32" s="7">
        <v>0</v>
      </c>
      <c r="D32" s="43">
        <f t="shared" si="0"/>
        <v>0</v>
      </c>
      <c r="E32" s="43">
        <f t="shared" si="1"/>
        <v>0</v>
      </c>
      <c r="F32" s="14"/>
      <c r="G32" s="157"/>
      <c r="H32" s="158"/>
      <c r="I32" s="5"/>
      <c r="J32" s="33"/>
      <c r="K32" s="5"/>
      <c r="L32" s="5"/>
      <c r="M32" s="5"/>
      <c r="N32" s="5"/>
      <c r="O32" s="41"/>
    </row>
    <row r="33" spans="2:15" ht="19" customHeight="1" x14ac:dyDescent="0.35">
      <c r="B33" s="45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5"/>
      <c r="O33" s="46"/>
    </row>
    <row r="34" spans="2:15" ht="19" customHeight="1" x14ac:dyDescent="0.35">
      <c r="B34" s="45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5"/>
      <c r="O34" s="46"/>
    </row>
    <row r="35" spans="2:15" ht="19" customHeight="1" x14ac:dyDescent="0.35">
      <c r="B35" s="45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5"/>
      <c r="O35" s="46"/>
    </row>
    <row r="36" spans="2:15" ht="19" customHeight="1" x14ac:dyDescent="0.35">
      <c r="B36" s="45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5"/>
      <c r="O36" s="46"/>
    </row>
    <row r="37" spans="2:15" ht="19" customHeight="1" x14ac:dyDescent="0.35">
      <c r="B37" s="45"/>
      <c r="C37" s="46"/>
      <c r="D37" s="46"/>
      <c r="E37" s="46"/>
      <c r="F37" s="46"/>
      <c r="G37" s="46"/>
      <c r="H37" s="46" t="s">
        <v>9</v>
      </c>
      <c r="I37" s="46"/>
      <c r="J37" s="46"/>
      <c r="K37" s="46"/>
      <c r="L37" s="46"/>
      <c r="M37" s="46"/>
      <c r="N37" s="5"/>
      <c r="O37" s="46"/>
    </row>
    <row r="38" spans="2:15" ht="19" customHeight="1" x14ac:dyDescent="0.35">
      <c r="B38" s="45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5"/>
      <c r="O38" s="47"/>
    </row>
    <row r="39" spans="2:15" ht="19" customHeight="1" x14ac:dyDescent="0.35">
      <c r="B39" s="45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5"/>
      <c r="O39" s="48"/>
    </row>
    <row r="40" spans="2:15" ht="19" customHeight="1" x14ac:dyDescent="0.35">
      <c r="B40" s="45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5"/>
      <c r="O40" s="48"/>
    </row>
    <row r="41" spans="2:15" ht="19" customHeight="1" x14ac:dyDescent="0.35">
      <c r="B41" s="45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5"/>
      <c r="O41" s="47"/>
    </row>
    <row r="42" spans="2:15" ht="19" customHeight="1" x14ac:dyDescent="0.35">
      <c r="B42" s="45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5"/>
      <c r="O42" s="47"/>
    </row>
    <row r="43" spans="2:15" ht="19" customHeight="1" x14ac:dyDescent="0.35">
      <c r="B43" s="45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5"/>
      <c r="O43" s="47"/>
    </row>
  </sheetData>
  <sheetProtection formatCells="0" formatColumns="0" formatRows="0" insertColumns="0" insertRows="0" insertHyperlinks="0" deleteColumns="0" deleteRows="0" sort="0" autoFilter="0" pivotTables="0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7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ignoredErrors>
    <ignoredError sqref="E26" formula="1"/>
  </ignoredErrors>
  <drawing r:id="rId2"/>
  <legacyDrawing r:id="rId3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5"/>
  <dimension ref="B1:R43"/>
  <sheetViews>
    <sheetView showGridLines="0" showWhiteSpace="0" topLeftCell="A14" zoomScale="85" zoomScaleNormal="85" zoomScalePageLayoutView="70" workbookViewId="0">
      <selection activeCell="C27" sqref="C27"/>
    </sheetView>
  </sheetViews>
  <sheetFormatPr baseColWidth="10" defaultColWidth="11.453125" defaultRowHeight="14.5" x14ac:dyDescent="0.35"/>
  <cols>
    <col min="1" max="1" width="1.26953125" style="1" customWidth="1"/>
    <col min="2" max="2" width="25.81640625" style="1" bestFit="1" customWidth="1"/>
    <col min="3" max="5" width="18.7265625" style="1" customWidth="1"/>
    <col min="6" max="6" width="93.54296875" style="1" customWidth="1"/>
    <col min="7" max="7" width="10.7265625" style="1" customWidth="1"/>
    <col min="8" max="8" width="14.453125" style="1" customWidth="1"/>
    <col min="9" max="9" width="10.7265625" style="1" customWidth="1"/>
    <col min="10" max="10" width="2.7265625" style="1" customWidth="1"/>
    <col min="11" max="11" width="10.7265625" style="1" customWidth="1"/>
    <col min="12" max="12" width="14.54296875" style="1" customWidth="1"/>
    <col min="13" max="13" width="10.7265625" style="1" customWidth="1"/>
    <col min="14" max="14" width="18" style="1" customWidth="1"/>
    <col min="15" max="15" width="68.7265625" style="1" customWidth="1"/>
    <col min="16" max="16384" width="11.453125" style="1"/>
  </cols>
  <sheetData>
    <row r="1" spans="2:18" ht="15" customHeight="1" thickBot="1" x14ac:dyDescent="0.4">
      <c r="C1" s="1" t="s">
        <v>0</v>
      </c>
    </row>
    <row r="2" spans="2:18" ht="18.75" customHeight="1" x14ac:dyDescent="0.35">
      <c r="B2" s="174"/>
      <c r="C2" s="175"/>
      <c r="D2" s="159" t="s">
        <v>4</v>
      </c>
      <c r="E2" s="160"/>
      <c r="F2" s="160"/>
      <c r="G2" s="160"/>
      <c r="H2" s="161"/>
      <c r="I2" s="16"/>
      <c r="J2" s="17"/>
      <c r="K2" s="17"/>
      <c r="L2" s="17"/>
      <c r="M2" s="17"/>
      <c r="N2" s="17"/>
      <c r="O2" s="17"/>
      <c r="P2" s="2"/>
    </row>
    <row r="3" spans="2:18" ht="18.75" customHeight="1" thickBot="1" x14ac:dyDescent="0.4">
      <c r="B3" s="176"/>
      <c r="C3" s="177"/>
      <c r="D3" s="162"/>
      <c r="E3" s="163"/>
      <c r="F3" s="163"/>
      <c r="G3" s="163"/>
      <c r="H3" s="164"/>
      <c r="I3" s="16"/>
      <c r="J3" s="17"/>
      <c r="K3" s="17"/>
      <c r="L3" s="17"/>
      <c r="M3" s="17"/>
      <c r="N3" s="17"/>
      <c r="O3" s="17"/>
      <c r="P3" s="2"/>
    </row>
    <row r="4" spans="2:18" ht="6.75" customHeight="1" thickBot="1" x14ac:dyDescent="0.4"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2"/>
    </row>
    <row r="5" spans="2:18" ht="22.5" customHeight="1" thickBot="1" x14ac:dyDescent="0.4">
      <c r="B5" s="19" t="s">
        <v>1</v>
      </c>
      <c r="C5" s="20" t="s">
        <v>8</v>
      </c>
      <c r="D5" s="165" t="s">
        <v>6</v>
      </c>
      <c r="E5" s="166"/>
      <c r="F5" s="166"/>
      <c r="G5" s="166"/>
      <c r="H5" s="167"/>
      <c r="I5" s="21"/>
      <c r="J5" s="21"/>
      <c r="K5" s="21"/>
      <c r="L5" s="21"/>
      <c r="M5" s="21"/>
      <c r="N5" s="18"/>
      <c r="O5" s="18"/>
      <c r="P5" s="2"/>
    </row>
    <row r="6" spans="2:18" ht="6" customHeight="1" thickBot="1" x14ac:dyDescent="0.4">
      <c r="B6" s="18"/>
      <c r="C6" s="22"/>
      <c r="D6" s="23"/>
      <c r="E6" s="23"/>
      <c r="F6" s="23"/>
      <c r="G6" s="23"/>
      <c r="H6" s="23"/>
      <c r="I6" s="23"/>
      <c r="J6" s="23"/>
      <c r="K6" s="23"/>
      <c r="L6" s="21"/>
      <c r="M6" s="21"/>
      <c r="N6" s="18"/>
      <c r="O6" s="18"/>
      <c r="P6" s="2"/>
    </row>
    <row r="7" spans="2:18" ht="15" customHeight="1" thickBot="1" x14ac:dyDescent="0.4">
      <c r="B7" s="24">
        <f>+'Día 24'!B7+1</f>
        <v>44706</v>
      </c>
      <c r="C7" s="25" t="s">
        <v>10</v>
      </c>
      <c r="D7" s="26" t="s">
        <v>3</v>
      </c>
      <c r="E7" s="27" t="s">
        <v>11</v>
      </c>
      <c r="F7" s="28" t="s">
        <v>5</v>
      </c>
      <c r="G7" s="170" t="s">
        <v>2</v>
      </c>
      <c r="H7" s="171"/>
      <c r="I7" s="29"/>
      <c r="J7" s="29"/>
      <c r="K7" s="5"/>
      <c r="L7" s="29"/>
      <c r="M7" s="29"/>
      <c r="N7" s="29"/>
      <c r="O7" s="30"/>
      <c r="P7" s="3"/>
    </row>
    <row r="8" spans="2:18" ht="15" customHeight="1" x14ac:dyDescent="0.35">
      <c r="B8" s="31" t="s">
        <v>7</v>
      </c>
      <c r="C8" s="54">
        <f>+'Día 24'!C26</f>
        <v>1504752</v>
      </c>
      <c r="D8" s="32" t="s">
        <v>0</v>
      </c>
      <c r="E8" s="32"/>
      <c r="F8" s="10" t="s">
        <v>0</v>
      </c>
      <c r="G8" s="172"/>
      <c r="H8" s="173"/>
      <c r="I8" s="33"/>
      <c r="J8" s="33"/>
      <c r="K8" s="5"/>
      <c r="L8" s="5"/>
      <c r="M8" s="5"/>
      <c r="N8" s="8"/>
      <c r="O8" s="34"/>
    </row>
    <row r="9" spans="2:18" ht="19" customHeight="1" x14ac:dyDescent="0.35">
      <c r="B9" s="35">
        <v>4.1666666666666664E-2</v>
      </c>
      <c r="C9" s="6">
        <v>0</v>
      </c>
      <c r="D9" s="36" t="s">
        <v>0</v>
      </c>
      <c r="E9" s="36" t="s">
        <v>0</v>
      </c>
      <c r="F9" s="11" t="s">
        <v>0</v>
      </c>
      <c r="G9" s="155"/>
      <c r="H9" s="156"/>
      <c r="I9" s="5"/>
      <c r="J9" s="33"/>
      <c r="K9" s="5"/>
      <c r="L9" s="5"/>
      <c r="M9" s="5"/>
      <c r="N9" s="5"/>
      <c r="O9" s="37"/>
      <c r="P9" s="4" t="s">
        <v>0</v>
      </c>
    </row>
    <row r="10" spans="2:18" ht="19" customHeight="1" x14ac:dyDescent="0.35">
      <c r="B10" s="35">
        <v>8.3333333333333329E-2</v>
      </c>
      <c r="C10" s="6">
        <v>0</v>
      </c>
      <c r="D10" s="36">
        <f>+C10-C9</f>
        <v>0</v>
      </c>
      <c r="E10" s="36">
        <f>+D10*0.277777777777778</f>
        <v>0</v>
      </c>
      <c r="F10" s="12"/>
      <c r="G10" s="155"/>
      <c r="H10" s="156"/>
      <c r="I10" s="5"/>
      <c r="J10" s="33"/>
      <c r="K10" s="5"/>
      <c r="L10" s="5"/>
      <c r="M10" s="5"/>
      <c r="N10" s="5"/>
      <c r="O10" s="38"/>
    </row>
    <row r="11" spans="2:18" ht="19" customHeight="1" x14ac:dyDescent="0.35">
      <c r="B11" s="35">
        <v>0.125</v>
      </c>
      <c r="C11" s="6">
        <v>0</v>
      </c>
      <c r="D11" s="36">
        <f t="shared" ref="D11:D32" si="0">+C11-C10</f>
        <v>0</v>
      </c>
      <c r="E11" s="36">
        <f t="shared" ref="E11:E32" si="1">+D11*1000/3600</f>
        <v>0</v>
      </c>
      <c r="F11" s="12"/>
      <c r="G11" s="155"/>
      <c r="H11" s="156"/>
      <c r="I11" s="5"/>
      <c r="J11" s="33"/>
      <c r="K11" s="5"/>
      <c r="L11" s="5"/>
      <c r="M11" s="5"/>
      <c r="N11" s="5"/>
      <c r="O11" s="38"/>
      <c r="R11" s="1" t="s">
        <v>0</v>
      </c>
    </row>
    <row r="12" spans="2:18" ht="19" customHeight="1" x14ac:dyDescent="0.35">
      <c r="B12" s="35">
        <v>0.16666666666666666</v>
      </c>
      <c r="C12" s="6">
        <v>0</v>
      </c>
      <c r="D12" s="36">
        <f t="shared" si="0"/>
        <v>0</v>
      </c>
      <c r="E12" s="36">
        <f t="shared" si="1"/>
        <v>0</v>
      </c>
      <c r="F12" s="12"/>
      <c r="G12" s="155"/>
      <c r="H12" s="156"/>
      <c r="I12" s="5"/>
      <c r="J12" s="33"/>
      <c r="K12" s="5"/>
      <c r="L12" s="5"/>
      <c r="M12" s="5"/>
      <c r="N12" s="5"/>
      <c r="O12" s="38"/>
    </row>
    <row r="13" spans="2:18" ht="19" customHeight="1" x14ac:dyDescent="0.35">
      <c r="B13" s="35">
        <v>0.20833333333333334</v>
      </c>
      <c r="C13" s="6">
        <v>0</v>
      </c>
      <c r="D13" s="36">
        <f t="shared" si="0"/>
        <v>0</v>
      </c>
      <c r="E13" s="36">
        <f t="shared" si="1"/>
        <v>0</v>
      </c>
      <c r="F13" s="12" t="s">
        <v>0</v>
      </c>
      <c r="G13" s="155"/>
      <c r="H13" s="156"/>
      <c r="I13" s="5"/>
      <c r="J13" s="33"/>
      <c r="K13" s="5"/>
      <c r="L13" s="5"/>
      <c r="M13" s="5"/>
      <c r="N13" s="5"/>
      <c r="O13" s="38"/>
    </row>
    <row r="14" spans="2:18" ht="19" customHeight="1" x14ac:dyDescent="0.35">
      <c r="B14" s="35">
        <v>0.25</v>
      </c>
      <c r="C14" s="6">
        <v>0</v>
      </c>
      <c r="D14" s="36">
        <f t="shared" si="0"/>
        <v>0</v>
      </c>
      <c r="E14" s="36">
        <f t="shared" si="1"/>
        <v>0</v>
      </c>
      <c r="F14" s="12" t="s">
        <v>0</v>
      </c>
      <c r="G14" s="155"/>
      <c r="H14" s="156"/>
      <c r="I14" s="5"/>
      <c r="J14" s="33"/>
      <c r="K14" s="5"/>
      <c r="L14" s="5"/>
      <c r="M14" s="5"/>
      <c r="N14" s="5"/>
      <c r="O14" s="38"/>
    </row>
    <row r="15" spans="2:18" ht="19" customHeight="1" x14ac:dyDescent="0.35">
      <c r="B15" s="35">
        <v>0.29166666666666669</v>
      </c>
      <c r="C15" s="6">
        <v>0</v>
      </c>
      <c r="D15" s="36">
        <f t="shared" si="0"/>
        <v>0</v>
      </c>
      <c r="E15" s="36">
        <f t="shared" si="1"/>
        <v>0</v>
      </c>
      <c r="F15" s="12"/>
      <c r="G15" s="155"/>
      <c r="H15" s="156"/>
      <c r="I15" s="5"/>
      <c r="J15" s="33"/>
      <c r="K15" s="5"/>
      <c r="L15" s="5"/>
      <c r="M15" s="5"/>
      <c r="N15" s="5"/>
      <c r="O15" s="38"/>
    </row>
    <row r="16" spans="2:18" ht="19" customHeight="1" x14ac:dyDescent="0.35">
      <c r="B16" s="50">
        <v>0.33333333333333331</v>
      </c>
      <c r="C16" s="119">
        <v>1506208</v>
      </c>
      <c r="D16" s="51">
        <f>+C16-C8</f>
        <v>1456</v>
      </c>
      <c r="E16" s="51">
        <f>+D16*1000/14/3600</f>
        <v>28.888888888888889</v>
      </c>
      <c r="F16" s="52"/>
      <c r="G16" s="168" t="s">
        <v>0</v>
      </c>
      <c r="H16" s="169"/>
      <c r="I16" s="9"/>
      <c r="J16" s="39"/>
      <c r="K16" s="9"/>
      <c r="L16" s="9"/>
      <c r="M16" s="9"/>
      <c r="N16" s="5"/>
      <c r="O16" s="38"/>
    </row>
    <row r="17" spans="2:15" ht="19" customHeight="1" x14ac:dyDescent="0.35">
      <c r="B17" s="35">
        <v>0.375</v>
      </c>
      <c r="C17" s="6">
        <v>0</v>
      </c>
      <c r="D17" s="36">
        <v>0</v>
      </c>
      <c r="E17" s="36">
        <v>0</v>
      </c>
      <c r="F17" s="12"/>
      <c r="G17" s="155"/>
      <c r="H17" s="156"/>
      <c r="I17" s="5"/>
      <c r="J17" s="33"/>
      <c r="K17" s="5"/>
      <c r="L17" s="5"/>
      <c r="M17" s="5"/>
      <c r="N17" s="5"/>
      <c r="O17" s="38"/>
    </row>
    <row r="18" spans="2:15" ht="19" customHeight="1" x14ac:dyDescent="0.35">
      <c r="B18" s="35">
        <v>0.41666666666666669</v>
      </c>
      <c r="C18" s="6">
        <v>0</v>
      </c>
      <c r="D18" s="36">
        <f t="shared" si="0"/>
        <v>0</v>
      </c>
      <c r="E18" s="36">
        <f t="shared" si="1"/>
        <v>0</v>
      </c>
      <c r="F18" s="12"/>
      <c r="G18" s="155"/>
      <c r="H18" s="156"/>
      <c r="I18" s="5"/>
      <c r="J18" s="33"/>
      <c r="K18" s="5"/>
      <c r="L18" s="5"/>
      <c r="M18" s="5"/>
      <c r="N18" s="5"/>
      <c r="O18" s="38"/>
    </row>
    <row r="19" spans="2:15" ht="19" customHeight="1" x14ac:dyDescent="0.35">
      <c r="B19" s="35">
        <v>0.45833333333333331</v>
      </c>
      <c r="C19" s="6">
        <v>0</v>
      </c>
      <c r="D19" s="36">
        <f t="shared" si="0"/>
        <v>0</v>
      </c>
      <c r="E19" s="36">
        <f t="shared" si="1"/>
        <v>0</v>
      </c>
      <c r="F19" s="12"/>
      <c r="G19" s="155"/>
      <c r="H19" s="156"/>
      <c r="I19" s="5"/>
      <c r="J19" s="33"/>
      <c r="K19" s="5"/>
      <c r="L19" s="5"/>
      <c r="M19" s="5"/>
      <c r="N19" s="5"/>
      <c r="O19" s="38"/>
    </row>
    <row r="20" spans="2:15" ht="19" customHeight="1" x14ac:dyDescent="0.35">
      <c r="B20" s="35">
        <v>0.5</v>
      </c>
      <c r="C20" s="6">
        <v>0</v>
      </c>
      <c r="D20" s="36">
        <f t="shared" si="0"/>
        <v>0</v>
      </c>
      <c r="E20" s="36">
        <f t="shared" si="1"/>
        <v>0</v>
      </c>
      <c r="F20" s="12"/>
      <c r="G20" s="155"/>
      <c r="H20" s="156"/>
      <c r="I20" s="5"/>
      <c r="J20" s="33"/>
      <c r="K20" s="5"/>
      <c r="L20" s="5"/>
      <c r="M20" s="5"/>
      <c r="N20" s="5"/>
      <c r="O20" s="38"/>
    </row>
    <row r="21" spans="2:15" ht="19" customHeight="1" x14ac:dyDescent="0.35">
      <c r="B21" s="50">
        <v>0.54166666666666663</v>
      </c>
      <c r="C21" s="120">
        <v>1506711</v>
      </c>
      <c r="D21" s="51">
        <f>+C21-C16</f>
        <v>503</v>
      </c>
      <c r="E21" s="51">
        <f>+D21*1000/5/3600</f>
        <v>27.944444444444443</v>
      </c>
      <c r="F21" s="52"/>
      <c r="G21" s="168" t="s">
        <v>0</v>
      </c>
      <c r="H21" s="169"/>
      <c r="I21" s="9"/>
      <c r="J21" s="39"/>
      <c r="K21" s="9"/>
      <c r="L21" s="9"/>
      <c r="M21" s="9"/>
      <c r="N21" s="9"/>
      <c r="O21" s="38"/>
    </row>
    <row r="22" spans="2:15" ht="19" customHeight="1" x14ac:dyDescent="0.35">
      <c r="B22" s="35">
        <v>0.58333333333333337</v>
      </c>
      <c r="C22" s="6">
        <v>0</v>
      </c>
      <c r="D22" s="36">
        <v>0</v>
      </c>
      <c r="E22" s="36">
        <v>0</v>
      </c>
      <c r="F22" s="12"/>
      <c r="G22" s="155"/>
      <c r="H22" s="156"/>
      <c r="I22" s="9"/>
      <c r="J22" s="39"/>
      <c r="K22" s="9"/>
      <c r="L22" s="9"/>
      <c r="M22" s="9"/>
      <c r="N22" s="5"/>
      <c r="O22" s="41"/>
    </row>
    <row r="23" spans="2:15" ht="19" customHeight="1" x14ac:dyDescent="0.35">
      <c r="B23" s="35">
        <v>0.625</v>
      </c>
      <c r="C23" s="6">
        <v>0</v>
      </c>
      <c r="D23" s="36">
        <f t="shared" si="0"/>
        <v>0</v>
      </c>
      <c r="E23" s="36">
        <f t="shared" si="1"/>
        <v>0</v>
      </c>
      <c r="F23" s="13"/>
      <c r="G23" s="155"/>
      <c r="H23" s="156"/>
      <c r="I23" s="9"/>
      <c r="J23" s="39"/>
      <c r="K23" s="9"/>
      <c r="L23" s="9"/>
      <c r="M23" s="9"/>
      <c r="N23" s="5"/>
      <c r="O23" s="41"/>
    </row>
    <row r="24" spans="2:15" ht="19" customHeight="1" x14ac:dyDescent="0.35">
      <c r="B24" s="35">
        <v>0.66666666666666663</v>
      </c>
      <c r="C24" s="6">
        <v>0</v>
      </c>
      <c r="D24" s="36">
        <f t="shared" si="0"/>
        <v>0</v>
      </c>
      <c r="E24" s="36">
        <f t="shared" si="1"/>
        <v>0</v>
      </c>
      <c r="F24" s="13"/>
      <c r="G24" s="155"/>
      <c r="H24" s="156"/>
      <c r="I24" s="9"/>
      <c r="J24" s="39"/>
      <c r="K24" s="9"/>
      <c r="L24" s="9"/>
      <c r="M24" s="9"/>
      <c r="N24" s="5"/>
      <c r="O24" s="41"/>
    </row>
    <row r="25" spans="2:15" ht="19" customHeight="1" x14ac:dyDescent="0.35">
      <c r="B25" s="35">
        <v>0.70833333333333337</v>
      </c>
      <c r="C25" s="6">
        <v>0</v>
      </c>
      <c r="D25" s="36">
        <f t="shared" si="0"/>
        <v>0</v>
      </c>
      <c r="E25" s="36">
        <f t="shared" si="1"/>
        <v>0</v>
      </c>
      <c r="F25" s="13"/>
      <c r="G25" s="155"/>
      <c r="H25" s="156"/>
      <c r="I25" s="9"/>
      <c r="J25" s="39"/>
      <c r="K25" s="9"/>
      <c r="L25" s="9"/>
      <c r="M25" s="9"/>
      <c r="N25" s="5"/>
      <c r="O25" s="41"/>
    </row>
    <row r="26" spans="2:15" ht="19" customHeight="1" x14ac:dyDescent="0.35">
      <c r="B26" s="50">
        <v>0.75</v>
      </c>
      <c r="C26" s="121">
        <v>1507198</v>
      </c>
      <c r="D26" s="51">
        <f>+C26-C21</f>
        <v>487</v>
      </c>
      <c r="E26" s="51">
        <f>+D26*1000/5/3600</f>
        <v>27.055555555555557</v>
      </c>
      <c r="F26" s="52"/>
      <c r="G26" s="168" t="s">
        <v>0</v>
      </c>
      <c r="H26" s="169"/>
      <c r="I26" s="9"/>
      <c r="J26" s="39"/>
      <c r="K26" s="9"/>
      <c r="L26" s="9"/>
      <c r="M26" s="9"/>
      <c r="N26" s="5"/>
      <c r="O26" s="38"/>
    </row>
    <row r="27" spans="2:15" ht="19" customHeight="1" x14ac:dyDescent="0.35">
      <c r="B27" s="35">
        <v>0.79166666666666663</v>
      </c>
      <c r="C27" s="6">
        <v>0</v>
      </c>
      <c r="D27" s="36">
        <v>0</v>
      </c>
      <c r="E27" s="36">
        <v>0</v>
      </c>
      <c r="F27" s="13"/>
      <c r="G27" s="155"/>
      <c r="H27" s="156"/>
      <c r="I27" s="5"/>
      <c r="J27" s="33"/>
      <c r="K27" s="5"/>
      <c r="L27" s="5"/>
      <c r="M27" s="5"/>
      <c r="N27" s="5"/>
      <c r="O27" s="41"/>
    </row>
    <row r="28" spans="2:15" ht="19" customHeight="1" x14ac:dyDescent="0.35">
      <c r="B28" s="35">
        <v>0.83333333333333337</v>
      </c>
      <c r="C28" s="6">
        <v>0</v>
      </c>
      <c r="D28" s="36">
        <f t="shared" si="0"/>
        <v>0</v>
      </c>
      <c r="E28" s="36">
        <f t="shared" si="1"/>
        <v>0</v>
      </c>
      <c r="F28" s="13"/>
      <c r="G28" s="155"/>
      <c r="H28" s="156"/>
      <c r="I28" s="5"/>
      <c r="J28" s="33"/>
      <c r="K28" s="5"/>
      <c r="L28" s="5"/>
      <c r="M28" s="5"/>
      <c r="N28" s="5"/>
      <c r="O28" s="41"/>
    </row>
    <row r="29" spans="2:15" ht="19" customHeight="1" x14ac:dyDescent="0.35">
      <c r="B29" s="35">
        <v>0.875</v>
      </c>
      <c r="C29" s="6">
        <v>0</v>
      </c>
      <c r="D29" s="36">
        <f t="shared" si="0"/>
        <v>0</v>
      </c>
      <c r="E29" s="36">
        <f t="shared" si="1"/>
        <v>0</v>
      </c>
      <c r="F29" s="13"/>
      <c r="G29" s="155"/>
      <c r="H29" s="156"/>
      <c r="I29" s="5"/>
      <c r="J29" s="33"/>
      <c r="K29" s="5"/>
      <c r="L29" s="5"/>
      <c r="M29" s="5"/>
      <c r="N29" s="5"/>
      <c r="O29" s="41"/>
    </row>
    <row r="30" spans="2:15" ht="19" customHeight="1" x14ac:dyDescent="0.35">
      <c r="B30" s="35">
        <v>0.91666666666666663</v>
      </c>
      <c r="C30" s="6">
        <v>0</v>
      </c>
      <c r="D30" s="36">
        <f t="shared" si="0"/>
        <v>0</v>
      </c>
      <c r="E30" s="36">
        <f t="shared" si="1"/>
        <v>0</v>
      </c>
      <c r="F30" s="13"/>
      <c r="G30" s="155"/>
      <c r="H30" s="156"/>
      <c r="I30" s="5"/>
      <c r="J30" s="33"/>
      <c r="K30" s="5"/>
      <c r="L30" s="5"/>
      <c r="M30" s="5"/>
      <c r="N30" s="5"/>
      <c r="O30" s="41"/>
    </row>
    <row r="31" spans="2:15" ht="19" customHeight="1" x14ac:dyDescent="0.35">
      <c r="B31" s="35">
        <v>0.95833333333333337</v>
      </c>
      <c r="C31" s="6">
        <v>0</v>
      </c>
      <c r="D31" s="36">
        <f t="shared" si="0"/>
        <v>0</v>
      </c>
      <c r="E31" s="36">
        <f t="shared" si="1"/>
        <v>0</v>
      </c>
      <c r="F31" s="13"/>
      <c r="G31" s="155"/>
      <c r="H31" s="156"/>
      <c r="I31" s="5"/>
      <c r="J31" s="33"/>
      <c r="K31" s="5"/>
      <c r="L31" s="5"/>
      <c r="M31" s="5"/>
      <c r="N31" s="5"/>
      <c r="O31" s="41"/>
    </row>
    <row r="32" spans="2:15" ht="19" customHeight="1" thickBot="1" x14ac:dyDescent="0.4">
      <c r="B32" s="42">
        <v>1</v>
      </c>
      <c r="C32" s="7">
        <v>0</v>
      </c>
      <c r="D32" s="43">
        <f t="shared" si="0"/>
        <v>0</v>
      </c>
      <c r="E32" s="43">
        <f t="shared" si="1"/>
        <v>0</v>
      </c>
      <c r="F32" s="14"/>
      <c r="G32" s="157"/>
      <c r="H32" s="158"/>
      <c r="I32" s="5"/>
      <c r="J32" s="33"/>
      <c r="K32" s="5"/>
      <c r="L32" s="5"/>
      <c r="M32" s="5"/>
      <c r="N32" s="5"/>
      <c r="O32" s="41"/>
    </row>
    <row r="33" spans="2:15" ht="19" customHeight="1" x14ac:dyDescent="0.35">
      <c r="B33" s="45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5"/>
      <c r="O33" s="46"/>
    </row>
    <row r="34" spans="2:15" ht="19" customHeight="1" x14ac:dyDescent="0.35">
      <c r="B34" s="45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5"/>
      <c r="O34" s="46"/>
    </row>
    <row r="35" spans="2:15" ht="19" customHeight="1" x14ac:dyDescent="0.35">
      <c r="B35" s="45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5"/>
      <c r="O35" s="46"/>
    </row>
    <row r="36" spans="2:15" ht="19" customHeight="1" x14ac:dyDescent="0.35">
      <c r="B36" s="45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5"/>
      <c r="O36" s="46"/>
    </row>
    <row r="37" spans="2:15" ht="19" customHeight="1" x14ac:dyDescent="0.35">
      <c r="B37" s="45"/>
      <c r="C37" s="46"/>
      <c r="D37" s="46"/>
      <c r="E37" s="46"/>
      <c r="F37" s="46"/>
      <c r="G37" s="46"/>
      <c r="H37" s="46" t="s">
        <v>9</v>
      </c>
      <c r="I37" s="46"/>
      <c r="J37" s="46"/>
      <c r="K37" s="46"/>
      <c r="L37" s="46"/>
      <c r="M37" s="46"/>
      <c r="N37" s="5"/>
      <c r="O37" s="46"/>
    </row>
    <row r="38" spans="2:15" ht="19" customHeight="1" x14ac:dyDescent="0.35">
      <c r="B38" s="45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5"/>
      <c r="O38" s="47"/>
    </row>
    <row r="39" spans="2:15" ht="19" customHeight="1" x14ac:dyDescent="0.35">
      <c r="B39" s="45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5"/>
      <c r="O39" s="48"/>
    </row>
    <row r="40" spans="2:15" ht="19" customHeight="1" x14ac:dyDescent="0.35">
      <c r="B40" s="45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5"/>
      <c r="O40" s="48"/>
    </row>
    <row r="41" spans="2:15" ht="19" customHeight="1" x14ac:dyDescent="0.35">
      <c r="B41" s="45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5"/>
      <c r="O41" s="47"/>
    </row>
    <row r="42" spans="2:15" ht="19" customHeight="1" x14ac:dyDescent="0.35">
      <c r="B42" s="45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5"/>
      <c r="O42" s="47"/>
    </row>
    <row r="43" spans="2:15" ht="19" customHeight="1" x14ac:dyDescent="0.35">
      <c r="B43" s="45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5"/>
      <c r="O43" s="47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6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  <legacyDrawing r:id="rId3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6"/>
  <dimension ref="B1:R43"/>
  <sheetViews>
    <sheetView showGridLines="0" showWhiteSpace="0" topLeftCell="A15" zoomScale="85" zoomScaleNormal="85" zoomScalePageLayoutView="70" workbookViewId="0">
      <selection activeCell="D22" sqref="D22"/>
    </sheetView>
  </sheetViews>
  <sheetFormatPr baseColWidth="10" defaultColWidth="11.453125" defaultRowHeight="14.5" x14ac:dyDescent="0.35"/>
  <cols>
    <col min="1" max="1" width="1.26953125" style="1" customWidth="1"/>
    <col min="2" max="2" width="25.81640625" style="1" bestFit="1" customWidth="1"/>
    <col min="3" max="5" width="18.7265625" style="1" customWidth="1"/>
    <col min="6" max="6" width="93.54296875" style="1" customWidth="1"/>
    <col min="7" max="7" width="10.7265625" style="1" customWidth="1"/>
    <col min="8" max="8" width="14.453125" style="1" customWidth="1"/>
    <col min="9" max="9" width="10.7265625" style="1" customWidth="1"/>
    <col min="10" max="10" width="2.7265625" style="1" customWidth="1"/>
    <col min="11" max="11" width="10.7265625" style="1" customWidth="1"/>
    <col min="12" max="12" width="14.54296875" style="1" customWidth="1"/>
    <col min="13" max="13" width="10.7265625" style="1" customWidth="1"/>
    <col min="14" max="14" width="18" style="1" customWidth="1"/>
    <col min="15" max="15" width="68.7265625" style="1" customWidth="1"/>
    <col min="16" max="16384" width="11.453125" style="1"/>
  </cols>
  <sheetData>
    <row r="1" spans="2:18" ht="15" customHeight="1" thickBot="1" x14ac:dyDescent="0.4">
      <c r="C1" s="1" t="s">
        <v>0</v>
      </c>
    </row>
    <row r="2" spans="2:18" ht="18.75" customHeight="1" x14ac:dyDescent="0.35">
      <c r="B2" s="174"/>
      <c r="C2" s="175"/>
      <c r="D2" s="159" t="s">
        <v>4</v>
      </c>
      <c r="E2" s="160"/>
      <c r="F2" s="160"/>
      <c r="G2" s="160"/>
      <c r="H2" s="161"/>
      <c r="I2" s="16"/>
      <c r="J2" s="17"/>
      <c r="K2" s="17"/>
      <c r="L2" s="17"/>
      <c r="M2" s="17"/>
      <c r="N2" s="17"/>
      <c r="O2" s="17"/>
      <c r="P2" s="2"/>
    </row>
    <row r="3" spans="2:18" ht="18.75" customHeight="1" thickBot="1" x14ac:dyDescent="0.4">
      <c r="B3" s="176"/>
      <c r="C3" s="177"/>
      <c r="D3" s="162"/>
      <c r="E3" s="163"/>
      <c r="F3" s="163"/>
      <c r="G3" s="163"/>
      <c r="H3" s="164"/>
      <c r="I3" s="16"/>
      <c r="J3" s="17"/>
      <c r="K3" s="17"/>
      <c r="L3" s="17"/>
      <c r="M3" s="17"/>
      <c r="N3" s="17"/>
      <c r="O3" s="17"/>
      <c r="P3" s="2"/>
    </row>
    <row r="4" spans="2:18" ht="6.75" customHeight="1" thickBot="1" x14ac:dyDescent="0.4"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2"/>
    </row>
    <row r="5" spans="2:18" ht="22.5" customHeight="1" thickBot="1" x14ac:dyDescent="0.4">
      <c r="B5" s="19" t="s">
        <v>1</v>
      </c>
      <c r="C5" s="20" t="s">
        <v>8</v>
      </c>
      <c r="D5" s="165" t="s">
        <v>6</v>
      </c>
      <c r="E5" s="166"/>
      <c r="F5" s="166"/>
      <c r="G5" s="166"/>
      <c r="H5" s="167"/>
      <c r="I5" s="21"/>
      <c r="J5" s="21"/>
      <c r="K5" s="21"/>
      <c r="L5" s="21"/>
      <c r="M5" s="21"/>
      <c r="N5" s="18"/>
      <c r="O5" s="18"/>
      <c r="P5" s="2"/>
    </row>
    <row r="6" spans="2:18" ht="6" customHeight="1" thickBot="1" x14ac:dyDescent="0.4">
      <c r="B6" s="18"/>
      <c r="C6" s="22"/>
      <c r="D6" s="23"/>
      <c r="E6" s="23"/>
      <c r="F6" s="23"/>
      <c r="G6" s="23"/>
      <c r="H6" s="23"/>
      <c r="I6" s="23"/>
      <c r="J6" s="23"/>
      <c r="K6" s="23"/>
      <c r="L6" s="21"/>
      <c r="M6" s="21"/>
      <c r="N6" s="18"/>
      <c r="O6" s="18"/>
      <c r="P6" s="2"/>
    </row>
    <row r="7" spans="2:18" ht="15" customHeight="1" thickBot="1" x14ac:dyDescent="0.4">
      <c r="B7" s="24">
        <f>+'Día 25'!B7+1</f>
        <v>44707</v>
      </c>
      <c r="C7" s="25" t="s">
        <v>10</v>
      </c>
      <c r="D7" s="26" t="s">
        <v>3</v>
      </c>
      <c r="E7" s="27" t="s">
        <v>11</v>
      </c>
      <c r="F7" s="28" t="s">
        <v>5</v>
      </c>
      <c r="G7" s="170" t="s">
        <v>2</v>
      </c>
      <c r="H7" s="171"/>
      <c r="I7" s="29"/>
      <c r="J7" s="29"/>
      <c r="K7" s="5"/>
      <c r="L7" s="29"/>
      <c r="M7" s="29"/>
      <c r="N7" s="29"/>
      <c r="O7" s="30"/>
      <c r="P7" s="3"/>
    </row>
    <row r="8" spans="2:18" ht="15" customHeight="1" x14ac:dyDescent="0.35">
      <c r="B8" s="31" t="s">
        <v>7</v>
      </c>
      <c r="C8" s="54">
        <f>'Día 25'!C26</f>
        <v>1507198</v>
      </c>
      <c r="D8" s="32" t="s">
        <v>0</v>
      </c>
      <c r="E8" s="32"/>
      <c r="F8" s="10"/>
      <c r="G8" s="172"/>
      <c r="H8" s="173"/>
      <c r="I8" s="33"/>
      <c r="J8" s="33"/>
      <c r="K8" s="5"/>
      <c r="L8" s="5"/>
      <c r="M8" s="5"/>
      <c r="N8" s="8"/>
      <c r="O8" s="34"/>
    </row>
    <row r="9" spans="2:18" ht="19" customHeight="1" x14ac:dyDescent="0.35">
      <c r="B9" s="35">
        <v>4.1666666666666664E-2</v>
      </c>
      <c r="C9" s="6">
        <v>0</v>
      </c>
      <c r="D9" s="36" t="s">
        <v>0</v>
      </c>
      <c r="E9" s="36" t="s">
        <v>0</v>
      </c>
      <c r="F9" s="11"/>
      <c r="G9" s="155"/>
      <c r="H9" s="156"/>
      <c r="I9" s="5"/>
      <c r="J9" s="33"/>
      <c r="K9" s="5"/>
      <c r="L9" s="5"/>
      <c r="M9" s="5"/>
      <c r="N9" s="5"/>
      <c r="O9" s="37"/>
      <c r="P9" s="4" t="s">
        <v>0</v>
      </c>
    </row>
    <row r="10" spans="2:18" ht="19" customHeight="1" x14ac:dyDescent="0.35">
      <c r="B10" s="35">
        <v>8.3333333333333329E-2</v>
      </c>
      <c r="C10" s="6">
        <v>0</v>
      </c>
      <c r="D10" s="36">
        <f>+C10-C9</f>
        <v>0</v>
      </c>
      <c r="E10" s="36">
        <f>+D10*0.277777777777778</f>
        <v>0</v>
      </c>
      <c r="F10" s="12"/>
      <c r="G10" s="155"/>
      <c r="H10" s="156"/>
      <c r="I10" s="5"/>
      <c r="J10" s="33"/>
      <c r="K10" s="5"/>
      <c r="L10" s="5"/>
      <c r="M10" s="5"/>
      <c r="N10" s="5"/>
      <c r="O10" s="38"/>
    </row>
    <row r="11" spans="2:18" ht="19" customHeight="1" x14ac:dyDescent="0.35">
      <c r="B11" s="35">
        <v>0.125</v>
      </c>
      <c r="C11" s="6">
        <v>0</v>
      </c>
      <c r="D11" s="36">
        <f t="shared" ref="D11:D32" si="0">+C11-C10</f>
        <v>0</v>
      </c>
      <c r="E11" s="36">
        <f t="shared" ref="E11:E32" si="1">+D11*1000/3600</f>
        <v>0</v>
      </c>
      <c r="F11" s="12"/>
      <c r="G11" s="155"/>
      <c r="H11" s="156"/>
      <c r="I11" s="5"/>
      <c r="J11" s="33"/>
      <c r="K11" s="5"/>
      <c r="L11" s="5"/>
      <c r="M11" s="5"/>
      <c r="N11" s="5"/>
      <c r="O11" s="38"/>
      <c r="R11" s="1" t="s">
        <v>0</v>
      </c>
    </row>
    <row r="12" spans="2:18" ht="19" customHeight="1" x14ac:dyDescent="0.35">
      <c r="B12" s="35">
        <v>0.16666666666666666</v>
      </c>
      <c r="C12" s="6">
        <v>0</v>
      </c>
      <c r="D12" s="36">
        <f t="shared" si="0"/>
        <v>0</v>
      </c>
      <c r="E12" s="36">
        <f t="shared" si="1"/>
        <v>0</v>
      </c>
      <c r="F12" s="12"/>
      <c r="G12" s="155"/>
      <c r="H12" s="156"/>
      <c r="I12" s="5"/>
      <c r="J12" s="33"/>
      <c r="K12" s="5"/>
      <c r="L12" s="5"/>
      <c r="M12" s="5"/>
      <c r="N12" s="5"/>
      <c r="O12" s="38"/>
    </row>
    <row r="13" spans="2:18" ht="19" customHeight="1" x14ac:dyDescent="0.35">
      <c r="B13" s="35">
        <v>0.20833333333333334</v>
      </c>
      <c r="C13" s="6">
        <v>0</v>
      </c>
      <c r="D13" s="36">
        <f t="shared" si="0"/>
        <v>0</v>
      </c>
      <c r="E13" s="36">
        <f t="shared" si="1"/>
        <v>0</v>
      </c>
      <c r="F13" s="12"/>
      <c r="G13" s="155"/>
      <c r="H13" s="156"/>
      <c r="I13" s="5"/>
      <c r="J13" s="33"/>
      <c r="K13" s="5"/>
      <c r="L13" s="5"/>
      <c r="M13" s="5"/>
      <c r="N13" s="5"/>
      <c r="O13" s="38"/>
    </row>
    <row r="14" spans="2:18" ht="19" customHeight="1" x14ac:dyDescent="0.35">
      <c r="B14" s="35">
        <v>0.25</v>
      </c>
      <c r="C14" s="6">
        <v>0</v>
      </c>
      <c r="D14" s="36">
        <f t="shared" si="0"/>
        <v>0</v>
      </c>
      <c r="E14" s="36">
        <f t="shared" si="1"/>
        <v>0</v>
      </c>
      <c r="F14" s="12"/>
      <c r="G14" s="155"/>
      <c r="H14" s="156"/>
      <c r="I14" s="5"/>
      <c r="J14" s="33"/>
      <c r="K14" s="5"/>
      <c r="L14" s="5"/>
      <c r="M14" s="5"/>
      <c r="N14" s="5"/>
      <c r="O14" s="38"/>
    </row>
    <row r="15" spans="2:18" ht="19" customHeight="1" x14ac:dyDescent="0.35">
      <c r="B15" s="35">
        <v>0.29166666666666669</v>
      </c>
      <c r="C15" s="6">
        <v>0</v>
      </c>
      <c r="D15" s="36">
        <f t="shared" si="0"/>
        <v>0</v>
      </c>
      <c r="E15" s="36">
        <f t="shared" si="1"/>
        <v>0</v>
      </c>
      <c r="F15" s="12"/>
      <c r="G15" s="155"/>
      <c r="H15" s="156"/>
      <c r="I15" s="5"/>
      <c r="J15" s="33"/>
      <c r="K15" s="5"/>
      <c r="L15" s="5"/>
      <c r="M15" s="5"/>
      <c r="N15" s="5"/>
      <c r="O15" s="38"/>
    </row>
    <row r="16" spans="2:18" ht="19" customHeight="1" x14ac:dyDescent="0.35">
      <c r="B16" s="50">
        <v>0.33333333333333331</v>
      </c>
      <c r="C16" s="122">
        <v>1508389</v>
      </c>
      <c r="D16" s="51">
        <f>+C16-C8</f>
        <v>1191</v>
      </c>
      <c r="E16" s="51">
        <f>+D16*1000/14/3600</f>
        <v>23.63095238095238</v>
      </c>
      <c r="F16" s="56"/>
      <c r="G16" s="168"/>
      <c r="H16" s="169"/>
      <c r="I16" s="9"/>
      <c r="J16" s="39"/>
      <c r="K16" s="9"/>
      <c r="L16" s="9"/>
      <c r="M16" s="9"/>
      <c r="N16" s="5"/>
      <c r="O16" s="38"/>
    </row>
    <row r="17" spans="2:15" ht="19" customHeight="1" x14ac:dyDescent="0.35">
      <c r="B17" s="35">
        <v>0.375</v>
      </c>
      <c r="C17" s="6">
        <v>0</v>
      </c>
      <c r="D17" s="36">
        <v>0</v>
      </c>
      <c r="E17" s="36">
        <v>0</v>
      </c>
      <c r="F17" s="55"/>
      <c r="G17" s="155"/>
      <c r="H17" s="156"/>
      <c r="I17" s="5"/>
      <c r="J17" s="33"/>
      <c r="K17" s="5"/>
      <c r="L17" s="5"/>
      <c r="M17" s="5"/>
      <c r="N17" s="5"/>
      <c r="O17" s="38"/>
    </row>
    <row r="18" spans="2:15" ht="19" customHeight="1" x14ac:dyDescent="0.35">
      <c r="B18" s="35">
        <v>0.41666666666666669</v>
      </c>
      <c r="C18" s="6">
        <v>0</v>
      </c>
      <c r="D18" s="36">
        <f t="shared" si="0"/>
        <v>0</v>
      </c>
      <c r="E18" s="36">
        <f t="shared" si="1"/>
        <v>0</v>
      </c>
      <c r="F18" s="12"/>
      <c r="G18" s="155"/>
      <c r="H18" s="156"/>
      <c r="I18" s="5"/>
      <c r="J18" s="33"/>
      <c r="K18" s="5"/>
      <c r="L18" s="5"/>
      <c r="M18" s="5"/>
      <c r="N18" s="5"/>
      <c r="O18" s="38"/>
    </row>
    <row r="19" spans="2:15" ht="19" customHeight="1" x14ac:dyDescent="0.35">
      <c r="B19" s="35">
        <v>0.45833333333333331</v>
      </c>
      <c r="C19" s="6">
        <v>0</v>
      </c>
      <c r="D19" s="36">
        <f t="shared" si="0"/>
        <v>0</v>
      </c>
      <c r="E19" s="36">
        <f t="shared" si="1"/>
        <v>0</v>
      </c>
      <c r="F19" s="12"/>
      <c r="G19" s="155"/>
      <c r="H19" s="156"/>
      <c r="I19" s="5"/>
      <c r="J19" s="33"/>
      <c r="K19" s="5"/>
      <c r="L19" s="5"/>
      <c r="M19" s="5"/>
      <c r="N19" s="5"/>
      <c r="O19" s="38"/>
    </row>
    <row r="20" spans="2:15" ht="19" customHeight="1" x14ac:dyDescent="0.35">
      <c r="B20" s="35">
        <v>0.5</v>
      </c>
      <c r="C20" s="6">
        <v>0</v>
      </c>
      <c r="D20" s="36">
        <f t="shared" si="0"/>
        <v>0</v>
      </c>
      <c r="E20" s="36">
        <f t="shared" si="1"/>
        <v>0</v>
      </c>
      <c r="F20" s="12"/>
      <c r="G20" s="155"/>
      <c r="H20" s="156"/>
      <c r="I20" s="5"/>
      <c r="J20" s="33"/>
      <c r="K20" s="5"/>
      <c r="L20" s="5"/>
      <c r="M20" s="5"/>
      <c r="N20" s="5"/>
      <c r="O20" s="38"/>
    </row>
    <row r="21" spans="2:15" ht="19" customHeight="1" x14ac:dyDescent="0.35">
      <c r="B21" s="50">
        <v>0.54166666666666663</v>
      </c>
      <c r="C21" s="123">
        <v>1508833</v>
      </c>
      <c r="D21" s="51">
        <f>+C21-C16</f>
        <v>444</v>
      </c>
      <c r="E21" s="51">
        <f>+D21*1000/5/3600</f>
        <v>24.666666666666668</v>
      </c>
      <c r="F21" s="52"/>
      <c r="G21" s="168"/>
      <c r="H21" s="169"/>
      <c r="I21" s="9"/>
      <c r="J21" s="39"/>
      <c r="K21" s="9"/>
      <c r="L21" s="9"/>
      <c r="M21" s="9"/>
      <c r="N21" s="9"/>
      <c r="O21" s="38"/>
    </row>
    <row r="22" spans="2:15" ht="19" customHeight="1" x14ac:dyDescent="0.35">
      <c r="B22" s="35">
        <v>0.58333333333333337</v>
      </c>
      <c r="C22" s="6">
        <v>0</v>
      </c>
      <c r="D22" s="36">
        <v>0</v>
      </c>
      <c r="E22" s="36">
        <v>0</v>
      </c>
      <c r="F22" s="55"/>
      <c r="G22" s="155"/>
      <c r="H22" s="156"/>
      <c r="I22" s="9"/>
      <c r="J22" s="39"/>
      <c r="K22" s="9"/>
      <c r="L22" s="9"/>
      <c r="M22" s="9"/>
      <c r="N22" s="5"/>
      <c r="O22" s="41"/>
    </row>
    <row r="23" spans="2:15" ht="19" customHeight="1" x14ac:dyDescent="0.35">
      <c r="B23" s="35">
        <v>0.625</v>
      </c>
      <c r="C23" s="6">
        <v>0</v>
      </c>
      <c r="D23" s="36">
        <f t="shared" si="0"/>
        <v>0</v>
      </c>
      <c r="E23" s="36">
        <f t="shared" si="1"/>
        <v>0</v>
      </c>
      <c r="F23" s="13"/>
      <c r="G23" s="155"/>
      <c r="H23" s="156"/>
      <c r="I23" s="9"/>
      <c r="J23" s="39"/>
      <c r="K23" s="9"/>
      <c r="L23" s="9"/>
      <c r="M23" s="9"/>
      <c r="N23" s="5"/>
      <c r="O23" s="41"/>
    </row>
    <row r="24" spans="2:15" ht="19" customHeight="1" x14ac:dyDescent="0.35">
      <c r="B24" s="35">
        <v>0.66666666666666663</v>
      </c>
      <c r="C24" s="6">
        <v>0</v>
      </c>
      <c r="D24" s="36">
        <f t="shared" si="0"/>
        <v>0</v>
      </c>
      <c r="E24" s="36">
        <f t="shared" si="1"/>
        <v>0</v>
      </c>
      <c r="F24" s="13"/>
      <c r="G24" s="155"/>
      <c r="H24" s="156"/>
      <c r="I24" s="9"/>
      <c r="J24" s="39"/>
      <c r="K24" s="9"/>
      <c r="L24" s="9"/>
      <c r="M24" s="9"/>
      <c r="N24" s="5"/>
      <c r="O24" s="41"/>
    </row>
    <row r="25" spans="2:15" ht="19" customHeight="1" x14ac:dyDescent="0.35">
      <c r="B25" s="35">
        <v>0.70833333333333337</v>
      </c>
      <c r="C25" s="6">
        <v>0</v>
      </c>
      <c r="D25" s="36">
        <f t="shared" si="0"/>
        <v>0</v>
      </c>
      <c r="E25" s="36">
        <f t="shared" si="1"/>
        <v>0</v>
      </c>
      <c r="F25" s="13"/>
      <c r="G25" s="155"/>
      <c r="H25" s="156"/>
      <c r="I25" s="9"/>
      <c r="J25" s="39"/>
      <c r="K25" s="9"/>
      <c r="L25" s="9"/>
      <c r="M25" s="9"/>
      <c r="N25" s="5"/>
      <c r="O25" s="41"/>
    </row>
    <row r="26" spans="2:15" ht="19" customHeight="1" x14ac:dyDescent="0.35">
      <c r="B26" s="50">
        <v>0.75</v>
      </c>
      <c r="C26" s="124">
        <v>1509364</v>
      </c>
      <c r="D26" s="51">
        <f>+C26-C21</f>
        <v>531</v>
      </c>
      <c r="E26" s="51">
        <f>+D26*1000/5/3600</f>
        <v>29.5</v>
      </c>
      <c r="F26" s="56"/>
      <c r="G26" s="168"/>
      <c r="H26" s="169"/>
      <c r="I26" s="9"/>
      <c r="J26" s="39"/>
      <c r="K26" s="9"/>
      <c r="L26" s="9"/>
      <c r="M26" s="9"/>
      <c r="N26" s="5"/>
      <c r="O26" s="38"/>
    </row>
    <row r="27" spans="2:15" ht="19" customHeight="1" x14ac:dyDescent="0.35">
      <c r="B27" s="35">
        <v>0.79166666666666663</v>
      </c>
      <c r="C27" s="6">
        <v>0</v>
      </c>
      <c r="D27" s="36">
        <v>0</v>
      </c>
      <c r="E27" s="36">
        <v>0</v>
      </c>
      <c r="F27" s="13"/>
      <c r="G27" s="155"/>
      <c r="H27" s="156"/>
      <c r="I27" s="5"/>
      <c r="J27" s="33"/>
      <c r="K27" s="5"/>
      <c r="L27" s="5"/>
      <c r="M27" s="5"/>
      <c r="N27" s="5"/>
      <c r="O27" s="41"/>
    </row>
    <row r="28" spans="2:15" ht="19" customHeight="1" x14ac:dyDescent="0.35">
      <c r="B28" s="35">
        <v>0.83333333333333337</v>
      </c>
      <c r="C28" s="6">
        <v>0</v>
      </c>
      <c r="D28" s="36">
        <f t="shared" si="0"/>
        <v>0</v>
      </c>
      <c r="E28" s="36">
        <f t="shared" si="1"/>
        <v>0</v>
      </c>
      <c r="F28" s="13"/>
      <c r="G28" s="155"/>
      <c r="H28" s="156"/>
      <c r="I28" s="5"/>
      <c r="J28" s="33"/>
      <c r="K28" s="5"/>
      <c r="L28" s="5"/>
      <c r="M28" s="5"/>
      <c r="N28" s="5"/>
      <c r="O28" s="41"/>
    </row>
    <row r="29" spans="2:15" ht="19" customHeight="1" x14ac:dyDescent="0.35">
      <c r="B29" s="35">
        <v>0.875</v>
      </c>
      <c r="C29" s="6">
        <v>0</v>
      </c>
      <c r="D29" s="36">
        <f t="shared" si="0"/>
        <v>0</v>
      </c>
      <c r="E29" s="36">
        <f t="shared" si="1"/>
        <v>0</v>
      </c>
      <c r="F29" s="13"/>
      <c r="G29" s="155"/>
      <c r="H29" s="156"/>
      <c r="I29" s="5"/>
      <c r="J29" s="33"/>
      <c r="K29" s="5"/>
      <c r="L29" s="5"/>
      <c r="M29" s="5"/>
      <c r="N29" s="5"/>
      <c r="O29" s="41"/>
    </row>
    <row r="30" spans="2:15" ht="19" customHeight="1" x14ac:dyDescent="0.35">
      <c r="B30" s="35">
        <v>0.91666666666666663</v>
      </c>
      <c r="C30" s="6">
        <v>0</v>
      </c>
      <c r="D30" s="36">
        <f t="shared" si="0"/>
        <v>0</v>
      </c>
      <c r="E30" s="36">
        <f t="shared" si="1"/>
        <v>0</v>
      </c>
      <c r="F30" s="13"/>
      <c r="G30" s="155"/>
      <c r="H30" s="156"/>
      <c r="I30" s="5"/>
      <c r="J30" s="33"/>
      <c r="K30" s="5"/>
      <c r="L30" s="5"/>
      <c r="M30" s="5"/>
      <c r="N30" s="5"/>
      <c r="O30" s="41"/>
    </row>
    <row r="31" spans="2:15" ht="19" customHeight="1" x14ac:dyDescent="0.35">
      <c r="B31" s="35">
        <v>0.95833333333333337</v>
      </c>
      <c r="C31" s="6">
        <v>0</v>
      </c>
      <c r="D31" s="36">
        <f t="shared" si="0"/>
        <v>0</v>
      </c>
      <c r="E31" s="36">
        <f t="shared" si="1"/>
        <v>0</v>
      </c>
      <c r="F31" s="13"/>
      <c r="G31" s="155"/>
      <c r="H31" s="156"/>
      <c r="I31" s="5"/>
      <c r="J31" s="33"/>
      <c r="K31" s="5"/>
      <c r="L31" s="5"/>
      <c r="M31" s="5"/>
      <c r="N31" s="5"/>
      <c r="O31" s="41"/>
    </row>
    <row r="32" spans="2:15" ht="19" customHeight="1" thickBot="1" x14ac:dyDescent="0.4">
      <c r="B32" s="42">
        <v>1</v>
      </c>
      <c r="C32" s="7">
        <v>0</v>
      </c>
      <c r="D32" s="43">
        <f t="shared" si="0"/>
        <v>0</v>
      </c>
      <c r="E32" s="43">
        <f t="shared" si="1"/>
        <v>0</v>
      </c>
      <c r="F32" s="14"/>
      <c r="G32" s="157"/>
      <c r="H32" s="158"/>
      <c r="I32" s="5"/>
      <c r="J32" s="33"/>
      <c r="K32" s="5"/>
      <c r="L32" s="5"/>
      <c r="M32" s="5"/>
      <c r="N32" s="5"/>
      <c r="O32" s="41"/>
    </row>
    <row r="33" spans="2:15" ht="19" customHeight="1" x14ac:dyDescent="0.35">
      <c r="B33" s="45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5"/>
      <c r="O33" s="46"/>
    </row>
    <row r="34" spans="2:15" ht="19" customHeight="1" x14ac:dyDescent="0.35">
      <c r="B34" s="45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5"/>
      <c r="O34" s="46"/>
    </row>
    <row r="35" spans="2:15" ht="19" customHeight="1" x14ac:dyDescent="0.35">
      <c r="B35" s="45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5"/>
      <c r="O35" s="46"/>
    </row>
    <row r="36" spans="2:15" ht="19" customHeight="1" x14ac:dyDescent="0.35">
      <c r="B36" s="45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5"/>
      <c r="O36" s="46"/>
    </row>
    <row r="37" spans="2:15" ht="19" customHeight="1" x14ac:dyDescent="0.35">
      <c r="B37" s="45"/>
      <c r="C37" s="46"/>
      <c r="D37" s="46"/>
      <c r="E37" s="46"/>
      <c r="F37" s="46"/>
      <c r="G37" s="46"/>
      <c r="H37" s="46" t="s">
        <v>9</v>
      </c>
      <c r="I37" s="46"/>
      <c r="J37" s="46"/>
      <c r="K37" s="46"/>
      <c r="L37" s="46"/>
      <c r="M37" s="46"/>
      <c r="N37" s="5"/>
      <c r="O37" s="46"/>
    </row>
    <row r="38" spans="2:15" ht="19" customHeight="1" x14ac:dyDescent="0.35">
      <c r="B38" s="45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5"/>
      <c r="O38" s="47"/>
    </row>
    <row r="39" spans="2:15" ht="19" customHeight="1" x14ac:dyDescent="0.35">
      <c r="B39" s="45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5"/>
      <c r="O39" s="48"/>
    </row>
    <row r="40" spans="2:15" ht="19" customHeight="1" x14ac:dyDescent="0.35">
      <c r="B40" s="45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5"/>
      <c r="O40" s="48"/>
    </row>
    <row r="41" spans="2:15" ht="19" customHeight="1" x14ac:dyDescent="0.35">
      <c r="B41" s="45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5"/>
      <c r="O41" s="47"/>
    </row>
    <row r="42" spans="2:15" ht="19" customHeight="1" x14ac:dyDescent="0.35">
      <c r="B42" s="45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5"/>
      <c r="O42" s="47"/>
    </row>
    <row r="43" spans="2:15" ht="19" customHeight="1" x14ac:dyDescent="0.35">
      <c r="B43" s="45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5"/>
      <c r="O43" s="47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5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  <legacyDrawing r:id="rId3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7"/>
  <dimension ref="B1:R43"/>
  <sheetViews>
    <sheetView showGridLines="0" showWhiteSpace="0" topLeftCell="A13" zoomScale="85" zoomScaleNormal="85" zoomScalePageLayoutView="70" workbookViewId="0">
      <selection activeCell="D19" sqref="D19"/>
    </sheetView>
  </sheetViews>
  <sheetFormatPr baseColWidth="10" defaultColWidth="11.453125" defaultRowHeight="14.5" x14ac:dyDescent="0.35"/>
  <cols>
    <col min="1" max="1" width="1.26953125" style="1" customWidth="1"/>
    <col min="2" max="2" width="25.81640625" style="1" bestFit="1" customWidth="1"/>
    <col min="3" max="5" width="18.7265625" style="1" customWidth="1"/>
    <col min="6" max="6" width="93.54296875" style="1" customWidth="1"/>
    <col min="7" max="7" width="10.7265625" style="1" customWidth="1"/>
    <col min="8" max="8" width="14.453125" style="1" customWidth="1"/>
    <col min="9" max="9" width="10.7265625" style="1" customWidth="1"/>
    <col min="10" max="10" width="2.7265625" style="1" customWidth="1"/>
    <col min="11" max="11" width="10.7265625" style="1" customWidth="1"/>
    <col min="12" max="12" width="14.54296875" style="1" customWidth="1"/>
    <col min="13" max="13" width="10.7265625" style="1" customWidth="1"/>
    <col min="14" max="14" width="18" style="1" customWidth="1"/>
    <col min="15" max="15" width="68.7265625" style="1" customWidth="1"/>
    <col min="16" max="16384" width="11.453125" style="1"/>
  </cols>
  <sheetData>
    <row r="1" spans="2:18" ht="15" customHeight="1" thickBot="1" x14ac:dyDescent="0.4">
      <c r="C1" s="1" t="s">
        <v>0</v>
      </c>
    </row>
    <row r="2" spans="2:18" ht="18.75" customHeight="1" x14ac:dyDescent="0.35">
      <c r="B2" s="174"/>
      <c r="C2" s="175"/>
      <c r="D2" s="159" t="s">
        <v>4</v>
      </c>
      <c r="E2" s="160"/>
      <c r="F2" s="160"/>
      <c r="G2" s="160"/>
      <c r="H2" s="161"/>
      <c r="I2" s="16"/>
      <c r="J2" s="17"/>
      <c r="K2" s="17"/>
      <c r="L2" s="17"/>
      <c r="M2" s="17"/>
      <c r="N2" s="17"/>
      <c r="O2" s="17"/>
      <c r="P2" s="2"/>
    </row>
    <row r="3" spans="2:18" ht="18.75" customHeight="1" thickBot="1" x14ac:dyDescent="0.4">
      <c r="B3" s="176"/>
      <c r="C3" s="177"/>
      <c r="D3" s="162"/>
      <c r="E3" s="163"/>
      <c r="F3" s="163"/>
      <c r="G3" s="163"/>
      <c r="H3" s="164"/>
      <c r="I3" s="16"/>
      <c r="J3" s="17"/>
      <c r="K3" s="17"/>
      <c r="L3" s="17"/>
      <c r="M3" s="17"/>
      <c r="N3" s="17"/>
      <c r="O3" s="17"/>
      <c r="P3" s="2"/>
    </row>
    <row r="4" spans="2:18" ht="6.75" customHeight="1" thickBot="1" x14ac:dyDescent="0.4"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2"/>
    </row>
    <row r="5" spans="2:18" ht="22.5" customHeight="1" thickBot="1" x14ac:dyDescent="0.4">
      <c r="B5" s="19" t="s">
        <v>1</v>
      </c>
      <c r="C5" s="20" t="s">
        <v>8</v>
      </c>
      <c r="D5" s="165" t="s">
        <v>6</v>
      </c>
      <c r="E5" s="166"/>
      <c r="F5" s="166"/>
      <c r="G5" s="166"/>
      <c r="H5" s="167"/>
      <c r="I5" s="21"/>
      <c r="J5" s="21"/>
      <c r="K5" s="21"/>
      <c r="L5" s="21"/>
      <c r="M5" s="21"/>
      <c r="N5" s="18"/>
      <c r="O5" s="18"/>
      <c r="P5" s="2"/>
    </row>
    <row r="6" spans="2:18" ht="6" customHeight="1" thickBot="1" x14ac:dyDescent="0.4">
      <c r="B6" s="18"/>
      <c r="C6" s="22"/>
      <c r="D6" s="23"/>
      <c r="E6" s="23"/>
      <c r="F6" s="23"/>
      <c r="G6" s="23"/>
      <c r="H6" s="23"/>
      <c r="I6" s="23"/>
      <c r="J6" s="23"/>
      <c r="K6" s="23"/>
      <c r="L6" s="21"/>
      <c r="M6" s="21"/>
      <c r="N6" s="18"/>
      <c r="O6" s="18"/>
      <c r="P6" s="2"/>
    </row>
    <row r="7" spans="2:18" ht="15" customHeight="1" thickBot="1" x14ac:dyDescent="0.4">
      <c r="B7" s="24">
        <f>+'Día 26'!B7+1</f>
        <v>44708</v>
      </c>
      <c r="C7" s="25" t="s">
        <v>10</v>
      </c>
      <c r="D7" s="26" t="s">
        <v>3</v>
      </c>
      <c r="E7" s="27" t="s">
        <v>11</v>
      </c>
      <c r="F7" s="28" t="s">
        <v>5</v>
      </c>
      <c r="G7" s="170" t="s">
        <v>2</v>
      </c>
      <c r="H7" s="171"/>
      <c r="I7" s="29"/>
      <c r="J7" s="29"/>
      <c r="K7" s="5"/>
      <c r="L7" s="29"/>
      <c r="M7" s="29"/>
      <c r="N7" s="29"/>
      <c r="O7" s="30"/>
      <c r="P7" s="3"/>
    </row>
    <row r="8" spans="2:18" ht="15" customHeight="1" x14ac:dyDescent="0.35">
      <c r="B8" s="31" t="s">
        <v>7</v>
      </c>
      <c r="C8" s="54">
        <f>'Día 26'!C26</f>
        <v>1509364</v>
      </c>
      <c r="D8" s="32" t="s">
        <v>0</v>
      </c>
      <c r="E8" s="32"/>
      <c r="F8" s="10" t="s">
        <v>0</v>
      </c>
      <c r="G8" s="172"/>
      <c r="H8" s="173"/>
      <c r="I8" s="33"/>
      <c r="J8" s="33"/>
      <c r="K8" s="5"/>
      <c r="L8" s="5"/>
      <c r="M8" s="5"/>
      <c r="N8" s="8"/>
      <c r="O8" s="34"/>
    </row>
    <row r="9" spans="2:18" ht="19" customHeight="1" x14ac:dyDescent="0.35">
      <c r="B9" s="35">
        <v>4.1666666666666664E-2</v>
      </c>
      <c r="C9" s="6">
        <v>0</v>
      </c>
      <c r="D9" s="36" t="s">
        <v>0</v>
      </c>
      <c r="E9" s="36" t="s">
        <v>0</v>
      </c>
      <c r="F9" s="11" t="s">
        <v>0</v>
      </c>
      <c r="G9" s="155"/>
      <c r="H9" s="156"/>
      <c r="I9" s="5"/>
      <c r="J9" s="33"/>
      <c r="K9" s="5"/>
      <c r="L9" s="5"/>
      <c r="M9" s="5"/>
      <c r="N9" s="5"/>
      <c r="O9" s="37"/>
      <c r="P9" s="4" t="s">
        <v>0</v>
      </c>
    </row>
    <row r="10" spans="2:18" ht="19" customHeight="1" x14ac:dyDescent="0.35">
      <c r="B10" s="35">
        <v>8.3333333333333329E-2</v>
      </c>
      <c r="C10" s="6">
        <v>0</v>
      </c>
      <c r="D10" s="36">
        <f>+C10-C9</f>
        <v>0</v>
      </c>
      <c r="E10" s="36">
        <f>+D10*0.277777777777778</f>
        <v>0</v>
      </c>
      <c r="F10" s="12"/>
      <c r="G10" s="155"/>
      <c r="H10" s="156"/>
      <c r="I10" s="5"/>
      <c r="J10" s="33"/>
      <c r="K10" s="5"/>
      <c r="L10" s="5"/>
      <c r="M10" s="5"/>
      <c r="N10" s="5"/>
      <c r="O10" s="38"/>
    </row>
    <row r="11" spans="2:18" ht="19" customHeight="1" x14ac:dyDescent="0.35">
      <c r="B11" s="35">
        <v>0.125</v>
      </c>
      <c r="C11" s="6">
        <v>0</v>
      </c>
      <c r="D11" s="36">
        <f t="shared" ref="D11:D32" si="0">+C11-C10</f>
        <v>0</v>
      </c>
      <c r="E11" s="36">
        <f t="shared" ref="E11:E32" si="1">+D11*1000/3600</f>
        <v>0</v>
      </c>
      <c r="F11" s="12"/>
      <c r="G11" s="155"/>
      <c r="H11" s="156"/>
      <c r="I11" s="5"/>
      <c r="J11" s="33"/>
      <c r="K11" s="5"/>
      <c r="L11" s="5"/>
      <c r="M11" s="5"/>
      <c r="N11" s="5"/>
      <c r="O11" s="38"/>
      <c r="R11" s="1" t="s">
        <v>0</v>
      </c>
    </row>
    <row r="12" spans="2:18" ht="19" customHeight="1" x14ac:dyDescent="0.35">
      <c r="B12" s="35">
        <v>0.16666666666666666</v>
      </c>
      <c r="C12" s="6">
        <v>0</v>
      </c>
      <c r="D12" s="36">
        <f t="shared" si="0"/>
        <v>0</v>
      </c>
      <c r="E12" s="36">
        <f t="shared" si="1"/>
        <v>0</v>
      </c>
      <c r="F12" s="12"/>
      <c r="G12" s="155"/>
      <c r="H12" s="156"/>
      <c r="I12" s="5"/>
      <c r="J12" s="33"/>
      <c r="K12" s="5"/>
      <c r="L12" s="5"/>
      <c r="M12" s="5"/>
      <c r="N12" s="5"/>
      <c r="O12" s="38"/>
    </row>
    <row r="13" spans="2:18" ht="19" customHeight="1" x14ac:dyDescent="0.35">
      <c r="B13" s="35">
        <v>0.20833333333333334</v>
      </c>
      <c r="C13" s="6">
        <v>0</v>
      </c>
      <c r="D13" s="36">
        <f t="shared" si="0"/>
        <v>0</v>
      </c>
      <c r="E13" s="36">
        <f t="shared" si="1"/>
        <v>0</v>
      </c>
      <c r="F13" s="12"/>
      <c r="G13" s="155"/>
      <c r="H13" s="156"/>
      <c r="I13" s="5"/>
      <c r="J13" s="33"/>
      <c r="K13" s="5"/>
      <c r="L13" s="5"/>
      <c r="M13" s="5"/>
      <c r="N13" s="5"/>
      <c r="O13" s="38"/>
    </row>
    <row r="14" spans="2:18" ht="19" customHeight="1" x14ac:dyDescent="0.35">
      <c r="B14" s="35">
        <v>0.25</v>
      </c>
      <c r="C14" s="6">
        <v>0</v>
      </c>
      <c r="D14" s="36">
        <f t="shared" si="0"/>
        <v>0</v>
      </c>
      <c r="E14" s="36">
        <f t="shared" si="1"/>
        <v>0</v>
      </c>
      <c r="F14" s="12"/>
      <c r="G14" s="155"/>
      <c r="H14" s="156"/>
      <c r="I14" s="5"/>
      <c r="J14" s="33"/>
      <c r="K14" s="5"/>
      <c r="L14" s="5"/>
      <c r="M14" s="5"/>
      <c r="N14" s="5"/>
      <c r="O14" s="38"/>
    </row>
    <row r="15" spans="2:18" ht="19" customHeight="1" x14ac:dyDescent="0.35">
      <c r="B15" s="35">
        <v>0.29166666666666669</v>
      </c>
      <c r="C15" s="6">
        <v>0</v>
      </c>
      <c r="D15" s="36">
        <f t="shared" si="0"/>
        <v>0</v>
      </c>
      <c r="E15" s="36">
        <f t="shared" si="1"/>
        <v>0</v>
      </c>
      <c r="F15" s="12"/>
      <c r="G15" s="155"/>
      <c r="H15" s="156"/>
      <c r="I15" s="5"/>
      <c r="J15" s="33"/>
      <c r="K15" s="5"/>
      <c r="L15" s="5"/>
      <c r="M15" s="5"/>
      <c r="N15" s="5"/>
      <c r="O15" s="38"/>
    </row>
    <row r="16" spans="2:18" ht="19" customHeight="1" x14ac:dyDescent="0.35">
      <c r="B16" s="50">
        <v>0.33333333333333331</v>
      </c>
      <c r="C16" s="125">
        <v>1510815</v>
      </c>
      <c r="D16" s="51">
        <f>+C16-C8</f>
        <v>1451</v>
      </c>
      <c r="E16" s="51">
        <f>+D16*1000/14/3600</f>
        <v>28.789682539682541</v>
      </c>
      <c r="F16" s="56"/>
      <c r="G16" s="168"/>
      <c r="H16" s="169"/>
      <c r="I16" s="9"/>
      <c r="J16" s="39"/>
      <c r="K16" s="9"/>
      <c r="L16" s="9"/>
      <c r="M16" s="9"/>
      <c r="N16" s="5"/>
      <c r="O16" s="38"/>
    </row>
    <row r="17" spans="2:15" ht="19" customHeight="1" x14ac:dyDescent="0.35">
      <c r="B17" s="35">
        <v>0.375</v>
      </c>
      <c r="C17" s="6">
        <v>0</v>
      </c>
      <c r="D17" s="36">
        <v>0</v>
      </c>
      <c r="E17" s="36">
        <v>0</v>
      </c>
      <c r="F17" s="12"/>
      <c r="G17" s="155"/>
      <c r="H17" s="156"/>
      <c r="I17" s="5"/>
      <c r="J17" s="33"/>
      <c r="K17" s="5"/>
      <c r="L17" s="5"/>
      <c r="M17" s="5"/>
      <c r="N17" s="5"/>
      <c r="O17" s="38"/>
    </row>
    <row r="18" spans="2:15" ht="19" customHeight="1" x14ac:dyDescent="0.35">
      <c r="B18" s="35">
        <v>0.41666666666666669</v>
      </c>
      <c r="C18" s="6">
        <v>0</v>
      </c>
      <c r="D18" s="36">
        <f t="shared" si="0"/>
        <v>0</v>
      </c>
      <c r="E18" s="36">
        <f t="shared" si="1"/>
        <v>0</v>
      </c>
      <c r="F18" s="12"/>
      <c r="G18" s="155"/>
      <c r="H18" s="156"/>
      <c r="I18" s="5"/>
      <c r="J18" s="33"/>
      <c r="K18" s="5"/>
      <c r="L18" s="5"/>
      <c r="M18" s="5"/>
      <c r="N18" s="5"/>
      <c r="O18" s="38"/>
    </row>
    <row r="19" spans="2:15" ht="19" customHeight="1" x14ac:dyDescent="0.35">
      <c r="B19" s="35">
        <v>0.45833333333333331</v>
      </c>
      <c r="C19" s="6">
        <v>0</v>
      </c>
      <c r="D19" s="36">
        <f t="shared" si="0"/>
        <v>0</v>
      </c>
      <c r="E19" s="36">
        <f t="shared" si="1"/>
        <v>0</v>
      </c>
      <c r="F19" s="12"/>
      <c r="G19" s="155"/>
      <c r="H19" s="156"/>
      <c r="I19" s="5"/>
      <c r="J19" s="33"/>
      <c r="K19" s="5"/>
      <c r="L19" s="5"/>
      <c r="M19" s="5"/>
      <c r="N19" s="5"/>
      <c r="O19" s="38"/>
    </row>
    <row r="20" spans="2:15" ht="19" customHeight="1" x14ac:dyDescent="0.35">
      <c r="B20" s="35">
        <v>0.5</v>
      </c>
      <c r="C20" s="6">
        <v>0</v>
      </c>
      <c r="D20" s="36">
        <f t="shared" si="0"/>
        <v>0</v>
      </c>
      <c r="E20" s="36">
        <f t="shared" si="1"/>
        <v>0</v>
      </c>
      <c r="F20" s="12"/>
      <c r="G20" s="155"/>
      <c r="H20" s="156"/>
      <c r="I20" s="5"/>
      <c r="J20" s="33"/>
      <c r="K20" s="5"/>
      <c r="L20" s="5"/>
      <c r="M20" s="5"/>
      <c r="N20" s="5"/>
      <c r="O20" s="38"/>
    </row>
    <row r="21" spans="2:15" ht="19" customHeight="1" x14ac:dyDescent="0.35">
      <c r="B21" s="50">
        <v>0.54166666666666663</v>
      </c>
      <c r="C21" s="126">
        <v>1511326</v>
      </c>
      <c r="D21" s="51">
        <f>+C21-C16</f>
        <v>511</v>
      </c>
      <c r="E21" s="51">
        <f>+D21*1000/5/3600</f>
        <v>28.388888888888889</v>
      </c>
      <c r="F21" s="56"/>
      <c r="G21" s="168"/>
      <c r="H21" s="169"/>
      <c r="I21" s="9"/>
      <c r="J21" s="39"/>
      <c r="K21" s="9"/>
      <c r="L21" s="9"/>
      <c r="M21" s="9"/>
      <c r="N21" s="9"/>
      <c r="O21" s="38"/>
    </row>
    <row r="22" spans="2:15" ht="19" customHeight="1" x14ac:dyDescent="0.35">
      <c r="B22" s="35">
        <v>0.58333333333333337</v>
      </c>
      <c r="C22" s="6">
        <v>0</v>
      </c>
      <c r="D22" s="36">
        <v>0</v>
      </c>
      <c r="E22" s="36">
        <v>0</v>
      </c>
      <c r="F22" s="13"/>
      <c r="G22" s="155"/>
      <c r="H22" s="156"/>
      <c r="I22" s="9"/>
      <c r="J22" s="39"/>
      <c r="K22" s="9"/>
      <c r="L22" s="9"/>
      <c r="M22" s="9"/>
      <c r="N22" s="5"/>
      <c r="O22" s="41"/>
    </row>
    <row r="23" spans="2:15" ht="19" customHeight="1" x14ac:dyDescent="0.35">
      <c r="B23" s="35">
        <v>0.625</v>
      </c>
      <c r="C23" s="6">
        <v>0</v>
      </c>
      <c r="D23" s="36">
        <f t="shared" si="0"/>
        <v>0</v>
      </c>
      <c r="E23" s="36">
        <f t="shared" si="1"/>
        <v>0</v>
      </c>
      <c r="F23" s="13"/>
      <c r="G23" s="155"/>
      <c r="H23" s="156"/>
      <c r="I23" s="9"/>
      <c r="J23" s="39"/>
      <c r="K23" s="9"/>
      <c r="L23" s="9"/>
      <c r="M23" s="9"/>
      <c r="N23" s="5"/>
      <c r="O23" s="41"/>
    </row>
    <row r="24" spans="2:15" ht="19" customHeight="1" x14ac:dyDescent="0.35">
      <c r="B24" s="35">
        <v>0.66666666666666663</v>
      </c>
      <c r="C24" s="6">
        <v>0</v>
      </c>
      <c r="D24" s="36">
        <f t="shared" si="0"/>
        <v>0</v>
      </c>
      <c r="E24" s="36">
        <f t="shared" si="1"/>
        <v>0</v>
      </c>
      <c r="F24" s="13"/>
      <c r="G24" s="155"/>
      <c r="H24" s="156"/>
      <c r="I24" s="9"/>
      <c r="J24" s="39"/>
      <c r="K24" s="9"/>
      <c r="L24" s="9"/>
      <c r="M24" s="9"/>
      <c r="N24" s="5"/>
      <c r="O24" s="41"/>
    </row>
    <row r="25" spans="2:15" ht="19" customHeight="1" x14ac:dyDescent="0.35">
      <c r="B25" s="35">
        <v>0.70833333333333337</v>
      </c>
      <c r="C25" s="6">
        <v>0</v>
      </c>
      <c r="D25" s="36">
        <f t="shared" si="0"/>
        <v>0</v>
      </c>
      <c r="E25" s="36">
        <f t="shared" si="1"/>
        <v>0</v>
      </c>
      <c r="F25" s="13"/>
      <c r="G25" s="155"/>
      <c r="H25" s="156"/>
      <c r="I25" s="9"/>
      <c r="J25" s="39"/>
      <c r="K25" s="9"/>
      <c r="L25" s="9"/>
      <c r="M25" s="9"/>
      <c r="N25" s="5"/>
      <c r="O25" s="41"/>
    </row>
    <row r="26" spans="2:15" ht="19" customHeight="1" x14ac:dyDescent="0.35">
      <c r="B26" s="50">
        <v>0.75</v>
      </c>
      <c r="C26" s="127">
        <v>1511852</v>
      </c>
      <c r="D26" s="51">
        <f>+C26-C21</f>
        <v>526</v>
      </c>
      <c r="E26" s="51">
        <f>+D26*1000/5/3600</f>
        <v>29.222222222222221</v>
      </c>
      <c r="F26" s="56"/>
      <c r="G26" s="168"/>
      <c r="H26" s="169"/>
      <c r="I26" s="9"/>
      <c r="J26" s="39"/>
      <c r="K26" s="9"/>
      <c r="L26" s="9"/>
      <c r="M26" s="9"/>
      <c r="N26" s="5"/>
      <c r="O26" s="38"/>
    </row>
    <row r="27" spans="2:15" ht="19" customHeight="1" x14ac:dyDescent="0.35">
      <c r="B27" s="35">
        <v>0.79166666666666663</v>
      </c>
      <c r="C27" s="6">
        <v>0</v>
      </c>
      <c r="D27" s="36">
        <v>0</v>
      </c>
      <c r="E27" s="36">
        <v>0</v>
      </c>
      <c r="F27" s="13"/>
      <c r="G27" s="155"/>
      <c r="H27" s="156"/>
      <c r="I27" s="5"/>
      <c r="J27" s="33"/>
      <c r="K27" s="5"/>
      <c r="L27" s="5"/>
      <c r="M27" s="5"/>
      <c r="N27" s="5"/>
      <c r="O27" s="41"/>
    </row>
    <row r="28" spans="2:15" ht="19" customHeight="1" x14ac:dyDescent="0.35">
      <c r="B28" s="35">
        <v>0.83333333333333337</v>
      </c>
      <c r="C28" s="6">
        <v>0</v>
      </c>
      <c r="D28" s="36">
        <f t="shared" si="0"/>
        <v>0</v>
      </c>
      <c r="E28" s="36">
        <f t="shared" si="1"/>
        <v>0</v>
      </c>
      <c r="F28" s="13"/>
      <c r="G28" s="155"/>
      <c r="H28" s="156"/>
      <c r="I28" s="5"/>
      <c r="J28" s="33"/>
      <c r="K28" s="5"/>
      <c r="L28" s="5"/>
      <c r="M28" s="5"/>
      <c r="N28" s="5"/>
      <c r="O28" s="41"/>
    </row>
    <row r="29" spans="2:15" ht="19" customHeight="1" x14ac:dyDescent="0.35">
      <c r="B29" s="35">
        <v>0.875</v>
      </c>
      <c r="C29" s="6">
        <v>0</v>
      </c>
      <c r="D29" s="36">
        <f t="shared" si="0"/>
        <v>0</v>
      </c>
      <c r="E29" s="36">
        <f t="shared" si="1"/>
        <v>0</v>
      </c>
      <c r="F29" s="13"/>
      <c r="G29" s="155"/>
      <c r="H29" s="156"/>
      <c r="I29" s="5"/>
      <c r="J29" s="33"/>
      <c r="K29" s="5"/>
      <c r="L29" s="5"/>
      <c r="M29" s="5"/>
      <c r="N29" s="5"/>
      <c r="O29" s="41"/>
    </row>
    <row r="30" spans="2:15" ht="19" customHeight="1" x14ac:dyDescent="0.35">
      <c r="B30" s="35">
        <v>0.91666666666666663</v>
      </c>
      <c r="C30" s="6">
        <v>0</v>
      </c>
      <c r="D30" s="36">
        <f t="shared" si="0"/>
        <v>0</v>
      </c>
      <c r="E30" s="36">
        <f t="shared" si="1"/>
        <v>0</v>
      </c>
      <c r="F30" s="13"/>
      <c r="G30" s="155"/>
      <c r="H30" s="156"/>
      <c r="I30" s="5"/>
      <c r="J30" s="33"/>
      <c r="K30" s="5"/>
      <c r="L30" s="5"/>
      <c r="M30" s="5"/>
      <c r="N30" s="5"/>
      <c r="O30" s="41"/>
    </row>
    <row r="31" spans="2:15" ht="19" customHeight="1" x14ac:dyDescent="0.35">
      <c r="B31" s="35">
        <v>0.95833333333333337</v>
      </c>
      <c r="C31" s="6">
        <v>0</v>
      </c>
      <c r="D31" s="36">
        <f t="shared" si="0"/>
        <v>0</v>
      </c>
      <c r="E31" s="36">
        <f t="shared" si="1"/>
        <v>0</v>
      </c>
      <c r="F31" s="13"/>
      <c r="G31" s="155"/>
      <c r="H31" s="156"/>
      <c r="I31" s="5"/>
      <c r="J31" s="33"/>
      <c r="K31" s="5"/>
      <c r="L31" s="5"/>
      <c r="M31" s="5"/>
      <c r="N31" s="5"/>
      <c r="O31" s="41"/>
    </row>
    <row r="32" spans="2:15" ht="19" customHeight="1" thickBot="1" x14ac:dyDescent="0.4">
      <c r="B32" s="42">
        <v>1</v>
      </c>
      <c r="C32" s="7">
        <v>0</v>
      </c>
      <c r="D32" s="43">
        <f t="shared" si="0"/>
        <v>0</v>
      </c>
      <c r="E32" s="43">
        <f t="shared" si="1"/>
        <v>0</v>
      </c>
      <c r="F32" s="14"/>
      <c r="G32" s="157"/>
      <c r="H32" s="158"/>
      <c r="I32" s="5"/>
      <c r="J32" s="33"/>
      <c r="K32" s="5"/>
      <c r="L32" s="5"/>
      <c r="M32" s="5"/>
      <c r="N32" s="5"/>
      <c r="O32" s="41"/>
    </row>
    <row r="33" spans="2:15" ht="19" customHeight="1" x14ac:dyDescent="0.35">
      <c r="B33" s="45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5"/>
      <c r="O33" s="46"/>
    </row>
    <row r="34" spans="2:15" ht="19" customHeight="1" x14ac:dyDescent="0.35">
      <c r="B34" s="45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5"/>
      <c r="O34" s="46"/>
    </row>
    <row r="35" spans="2:15" ht="19" customHeight="1" x14ac:dyDescent="0.35">
      <c r="B35" s="45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5"/>
      <c r="O35" s="46"/>
    </row>
    <row r="36" spans="2:15" ht="19" customHeight="1" x14ac:dyDescent="0.35">
      <c r="B36" s="45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5"/>
      <c r="O36" s="46"/>
    </row>
    <row r="37" spans="2:15" ht="19" customHeight="1" x14ac:dyDescent="0.35">
      <c r="B37" s="45"/>
      <c r="C37" s="46"/>
      <c r="D37" s="46"/>
      <c r="E37" s="46"/>
      <c r="F37" s="46"/>
      <c r="G37" s="46"/>
      <c r="H37" s="46" t="s">
        <v>9</v>
      </c>
      <c r="I37" s="46"/>
      <c r="J37" s="46"/>
      <c r="K37" s="46"/>
      <c r="L37" s="46"/>
      <c r="M37" s="46"/>
      <c r="N37" s="5"/>
      <c r="O37" s="46"/>
    </row>
    <row r="38" spans="2:15" ht="19" customHeight="1" x14ac:dyDescent="0.35">
      <c r="B38" s="45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5"/>
      <c r="O38" s="47"/>
    </row>
    <row r="39" spans="2:15" ht="19" customHeight="1" x14ac:dyDescent="0.35">
      <c r="B39" s="45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5"/>
      <c r="O39" s="48"/>
    </row>
    <row r="40" spans="2:15" ht="19" customHeight="1" x14ac:dyDescent="0.35">
      <c r="B40" s="45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5"/>
      <c r="O40" s="48"/>
    </row>
    <row r="41" spans="2:15" ht="19" customHeight="1" x14ac:dyDescent="0.35">
      <c r="B41" s="45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5"/>
      <c r="O41" s="47"/>
    </row>
    <row r="42" spans="2:15" ht="19" customHeight="1" x14ac:dyDescent="0.35">
      <c r="B42" s="45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5"/>
      <c r="O42" s="47"/>
    </row>
    <row r="43" spans="2:15" ht="19" customHeight="1" x14ac:dyDescent="0.35">
      <c r="B43" s="45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5"/>
      <c r="O43" s="47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4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  <legacyDrawing r:id="rId3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8"/>
  <dimension ref="B1:R43"/>
  <sheetViews>
    <sheetView showGridLines="0" showWhiteSpace="0" topLeftCell="A13" zoomScale="85" zoomScaleNormal="85" zoomScalePageLayoutView="70" workbookViewId="0">
      <selection activeCell="C16" sqref="C16"/>
    </sheetView>
  </sheetViews>
  <sheetFormatPr baseColWidth="10" defaultColWidth="11.453125" defaultRowHeight="14.5" x14ac:dyDescent="0.35"/>
  <cols>
    <col min="1" max="1" width="1.26953125" style="1" customWidth="1"/>
    <col min="2" max="2" width="25.81640625" style="1" bestFit="1" customWidth="1"/>
    <col min="3" max="5" width="18.7265625" style="1" customWidth="1"/>
    <col min="6" max="6" width="93.54296875" style="1" customWidth="1"/>
    <col min="7" max="7" width="10.7265625" style="1" customWidth="1"/>
    <col min="8" max="8" width="14.453125" style="1" customWidth="1"/>
    <col min="9" max="9" width="10.7265625" style="1" customWidth="1"/>
    <col min="10" max="10" width="2.7265625" style="1" customWidth="1"/>
    <col min="11" max="11" width="10.7265625" style="1" customWidth="1"/>
    <col min="12" max="12" width="14.54296875" style="1" customWidth="1"/>
    <col min="13" max="13" width="10.7265625" style="1" customWidth="1"/>
    <col min="14" max="14" width="18" style="1" customWidth="1"/>
    <col min="15" max="15" width="68.7265625" style="1" customWidth="1"/>
    <col min="16" max="16384" width="11.453125" style="1"/>
  </cols>
  <sheetData>
    <row r="1" spans="2:18" ht="15" customHeight="1" thickBot="1" x14ac:dyDescent="0.4">
      <c r="C1" s="1" t="s">
        <v>0</v>
      </c>
    </row>
    <row r="2" spans="2:18" ht="18.75" customHeight="1" x14ac:dyDescent="0.35">
      <c r="B2" s="174"/>
      <c r="C2" s="175"/>
      <c r="D2" s="159" t="s">
        <v>4</v>
      </c>
      <c r="E2" s="160"/>
      <c r="F2" s="160"/>
      <c r="G2" s="160"/>
      <c r="H2" s="161"/>
      <c r="I2" s="16"/>
      <c r="J2" s="17"/>
      <c r="K2" s="17"/>
      <c r="L2" s="17"/>
      <c r="M2" s="17"/>
      <c r="N2" s="17"/>
      <c r="O2" s="17"/>
      <c r="P2" s="2"/>
    </row>
    <row r="3" spans="2:18" ht="18.75" customHeight="1" thickBot="1" x14ac:dyDescent="0.4">
      <c r="B3" s="176"/>
      <c r="C3" s="177"/>
      <c r="D3" s="162"/>
      <c r="E3" s="163"/>
      <c r="F3" s="163"/>
      <c r="G3" s="163"/>
      <c r="H3" s="164"/>
      <c r="I3" s="16"/>
      <c r="J3" s="17"/>
      <c r="K3" s="17"/>
      <c r="L3" s="17"/>
      <c r="M3" s="17"/>
      <c r="N3" s="17"/>
      <c r="O3" s="17"/>
      <c r="P3" s="2"/>
    </row>
    <row r="4" spans="2:18" ht="6.75" customHeight="1" thickBot="1" x14ac:dyDescent="0.4"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2"/>
    </row>
    <row r="5" spans="2:18" ht="22.5" customHeight="1" thickBot="1" x14ac:dyDescent="0.4">
      <c r="B5" s="19" t="s">
        <v>1</v>
      </c>
      <c r="C5" s="20" t="s">
        <v>8</v>
      </c>
      <c r="D5" s="165" t="s">
        <v>6</v>
      </c>
      <c r="E5" s="166"/>
      <c r="F5" s="166"/>
      <c r="G5" s="166"/>
      <c r="H5" s="167"/>
      <c r="I5" s="21"/>
      <c r="J5" s="21"/>
      <c r="K5" s="21"/>
      <c r="L5" s="21"/>
      <c r="M5" s="21"/>
      <c r="N5" s="18"/>
      <c r="O5" s="18"/>
      <c r="P5" s="2"/>
    </row>
    <row r="6" spans="2:18" ht="6" customHeight="1" thickBot="1" x14ac:dyDescent="0.4">
      <c r="B6" s="18"/>
      <c r="C6" s="22"/>
      <c r="D6" s="23"/>
      <c r="E6" s="23"/>
      <c r="F6" s="23"/>
      <c r="G6" s="23"/>
      <c r="H6" s="23"/>
      <c r="I6" s="23"/>
      <c r="J6" s="23"/>
      <c r="K6" s="23"/>
      <c r="L6" s="21"/>
      <c r="M6" s="21"/>
      <c r="N6" s="18"/>
      <c r="O6" s="18"/>
      <c r="P6" s="2"/>
    </row>
    <row r="7" spans="2:18" ht="15" customHeight="1" thickBot="1" x14ac:dyDescent="0.4">
      <c r="B7" s="24">
        <f>+'Día 27'!B7+1</f>
        <v>44709</v>
      </c>
      <c r="C7" s="25" t="s">
        <v>10</v>
      </c>
      <c r="D7" s="26" t="s">
        <v>3</v>
      </c>
      <c r="E7" s="27" t="s">
        <v>11</v>
      </c>
      <c r="F7" s="28" t="s">
        <v>5</v>
      </c>
      <c r="G7" s="170" t="s">
        <v>2</v>
      </c>
      <c r="H7" s="171"/>
      <c r="I7" s="29"/>
      <c r="J7" s="29"/>
      <c r="K7" s="5"/>
      <c r="L7" s="29"/>
      <c r="M7" s="29"/>
      <c r="N7" s="29"/>
      <c r="O7" s="30"/>
      <c r="P7" s="3"/>
    </row>
    <row r="8" spans="2:18" ht="15" customHeight="1" x14ac:dyDescent="0.35">
      <c r="B8" s="31" t="s">
        <v>7</v>
      </c>
      <c r="C8" s="54">
        <f>+'Día 27'!C26</f>
        <v>1511852</v>
      </c>
      <c r="D8" s="32" t="s">
        <v>0</v>
      </c>
      <c r="E8" s="32"/>
      <c r="F8" s="10" t="s">
        <v>0</v>
      </c>
      <c r="G8" s="172"/>
      <c r="H8" s="173"/>
      <c r="I8" s="33"/>
      <c r="J8" s="33"/>
      <c r="K8" s="5"/>
      <c r="L8" s="5"/>
      <c r="M8" s="5"/>
      <c r="N8" s="8"/>
      <c r="O8" s="34"/>
    </row>
    <row r="9" spans="2:18" ht="19" customHeight="1" x14ac:dyDescent="0.35">
      <c r="B9" s="35">
        <v>4.1666666666666664E-2</v>
      </c>
      <c r="C9" s="6">
        <v>0</v>
      </c>
      <c r="D9" s="36" t="s">
        <v>0</v>
      </c>
      <c r="E9" s="36" t="s">
        <v>0</v>
      </c>
      <c r="F9" s="11" t="s">
        <v>0</v>
      </c>
      <c r="G9" s="155"/>
      <c r="H9" s="156"/>
      <c r="I9" s="5"/>
      <c r="J9" s="33"/>
      <c r="K9" s="5"/>
      <c r="L9" s="5"/>
      <c r="M9" s="5"/>
      <c r="N9" s="5"/>
      <c r="O9" s="37"/>
      <c r="P9" s="4" t="s">
        <v>0</v>
      </c>
    </row>
    <row r="10" spans="2:18" ht="19" customHeight="1" x14ac:dyDescent="0.35">
      <c r="B10" s="35">
        <v>8.3333333333333329E-2</v>
      </c>
      <c r="C10" s="6">
        <v>0</v>
      </c>
      <c r="D10" s="36">
        <f>+C10-C9</f>
        <v>0</v>
      </c>
      <c r="E10" s="36">
        <f>+D10*0.277777777777778</f>
        <v>0</v>
      </c>
      <c r="F10" s="12"/>
      <c r="G10" s="155"/>
      <c r="H10" s="156"/>
      <c r="I10" s="5"/>
      <c r="J10" s="33"/>
      <c r="K10" s="5"/>
      <c r="L10" s="5"/>
      <c r="M10" s="5"/>
      <c r="N10" s="5"/>
      <c r="O10" s="38"/>
    </row>
    <row r="11" spans="2:18" ht="19" customHeight="1" x14ac:dyDescent="0.35">
      <c r="B11" s="35">
        <v>0.125</v>
      </c>
      <c r="C11" s="6">
        <v>0</v>
      </c>
      <c r="D11" s="36">
        <f t="shared" ref="D11:D32" si="0">+C11-C10</f>
        <v>0</v>
      </c>
      <c r="E11" s="36">
        <f t="shared" ref="E11:E32" si="1">+D11*1000/3600</f>
        <v>0</v>
      </c>
      <c r="F11" s="12"/>
      <c r="G11" s="155"/>
      <c r="H11" s="156"/>
      <c r="I11" s="5"/>
      <c r="J11" s="33"/>
      <c r="K11" s="5"/>
      <c r="L11" s="5"/>
      <c r="M11" s="5"/>
      <c r="N11" s="5"/>
      <c r="O11" s="38"/>
      <c r="R11" s="1" t="s">
        <v>0</v>
      </c>
    </row>
    <row r="12" spans="2:18" ht="19" customHeight="1" x14ac:dyDescent="0.35">
      <c r="B12" s="35">
        <v>0.16666666666666666</v>
      </c>
      <c r="C12" s="6">
        <v>0</v>
      </c>
      <c r="D12" s="36">
        <f t="shared" si="0"/>
        <v>0</v>
      </c>
      <c r="E12" s="36">
        <f t="shared" si="1"/>
        <v>0</v>
      </c>
      <c r="F12" s="12"/>
      <c r="G12" s="155"/>
      <c r="H12" s="156"/>
      <c r="I12" s="5"/>
      <c r="J12" s="33"/>
      <c r="K12" s="5"/>
      <c r="L12" s="5"/>
      <c r="M12" s="5"/>
      <c r="N12" s="5"/>
      <c r="O12" s="38"/>
    </row>
    <row r="13" spans="2:18" ht="19" customHeight="1" x14ac:dyDescent="0.35">
      <c r="B13" s="35">
        <v>0.20833333333333334</v>
      </c>
      <c r="C13" s="6">
        <v>0</v>
      </c>
      <c r="D13" s="36">
        <f t="shared" si="0"/>
        <v>0</v>
      </c>
      <c r="E13" s="36">
        <f t="shared" si="1"/>
        <v>0</v>
      </c>
      <c r="F13" s="12" t="s">
        <v>0</v>
      </c>
      <c r="G13" s="155"/>
      <c r="H13" s="156"/>
      <c r="I13" s="5"/>
      <c r="J13" s="33"/>
      <c r="K13" s="5"/>
      <c r="L13" s="5"/>
      <c r="M13" s="5"/>
      <c r="N13" s="5"/>
      <c r="O13" s="38"/>
    </row>
    <row r="14" spans="2:18" ht="19" customHeight="1" x14ac:dyDescent="0.35">
      <c r="B14" s="35">
        <v>0.25</v>
      </c>
      <c r="C14" s="6">
        <v>0</v>
      </c>
      <c r="D14" s="36">
        <f t="shared" si="0"/>
        <v>0</v>
      </c>
      <c r="E14" s="36">
        <f t="shared" si="1"/>
        <v>0</v>
      </c>
      <c r="F14" s="12" t="s">
        <v>0</v>
      </c>
      <c r="G14" s="155"/>
      <c r="H14" s="156"/>
      <c r="I14" s="5"/>
      <c r="J14" s="33"/>
      <c r="K14" s="5"/>
      <c r="L14" s="5"/>
      <c r="M14" s="5"/>
      <c r="N14" s="5"/>
      <c r="O14" s="38"/>
    </row>
    <row r="15" spans="2:18" ht="19" customHeight="1" x14ac:dyDescent="0.35">
      <c r="B15" s="35">
        <v>0.29166666666666669</v>
      </c>
      <c r="C15" s="6">
        <v>0</v>
      </c>
      <c r="D15" s="36">
        <f t="shared" si="0"/>
        <v>0</v>
      </c>
      <c r="E15" s="36">
        <f t="shared" si="1"/>
        <v>0</v>
      </c>
      <c r="F15" s="12"/>
      <c r="G15" s="155"/>
      <c r="H15" s="156"/>
      <c r="I15" s="5"/>
      <c r="J15" s="33"/>
      <c r="K15" s="5"/>
      <c r="L15" s="5"/>
      <c r="M15" s="5"/>
      <c r="N15" s="5"/>
      <c r="O15" s="38"/>
    </row>
    <row r="16" spans="2:18" ht="19" customHeight="1" x14ac:dyDescent="0.35">
      <c r="B16" s="50">
        <v>0.33333333333333331</v>
      </c>
      <c r="C16" s="128">
        <v>1513323</v>
      </c>
      <c r="D16" s="51">
        <f>+C16-C8</f>
        <v>1471</v>
      </c>
      <c r="E16" s="51">
        <f>+D16*1000/14/3600</f>
        <v>29.186507936507933</v>
      </c>
      <c r="F16" s="56" t="s">
        <v>0</v>
      </c>
      <c r="G16" s="168" t="s">
        <v>0</v>
      </c>
      <c r="H16" s="169"/>
      <c r="I16" s="9"/>
      <c r="J16" s="39"/>
      <c r="K16" s="9"/>
      <c r="L16" s="9"/>
      <c r="M16" s="9"/>
      <c r="N16" s="5"/>
      <c r="O16" s="38"/>
    </row>
    <row r="17" spans="2:15" ht="19" customHeight="1" x14ac:dyDescent="0.35">
      <c r="B17" s="35">
        <v>0.375</v>
      </c>
      <c r="C17" s="6">
        <v>0</v>
      </c>
      <c r="D17" s="36">
        <v>0</v>
      </c>
      <c r="E17" s="36">
        <v>0</v>
      </c>
      <c r="F17" s="12"/>
      <c r="G17" s="155"/>
      <c r="H17" s="156"/>
      <c r="I17" s="5"/>
      <c r="J17" s="33"/>
      <c r="K17" s="5"/>
      <c r="L17" s="5"/>
      <c r="M17" s="5"/>
      <c r="N17" s="5"/>
      <c r="O17" s="38"/>
    </row>
    <row r="18" spans="2:15" ht="19" customHeight="1" x14ac:dyDescent="0.35">
      <c r="B18" s="35">
        <v>0.41666666666666669</v>
      </c>
      <c r="C18" s="6">
        <v>0</v>
      </c>
      <c r="D18" s="36">
        <f t="shared" si="0"/>
        <v>0</v>
      </c>
      <c r="E18" s="36">
        <f t="shared" si="1"/>
        <v>0</v>
      </c>
      <c r="F18" s="12"/>
      <c r="G18" s="155"/>
      <c r="H18" s="156"/>
      <c r="I18" s="5"/>
      <c r="J18" s="33"/>
      <c r="K18" s="5"/>
      <c r="L18" s="5"/>
      <c r="M18" s="5"/>
      <c r="N18" s="5"/>
      <c r="O18" s="38"/>
    </row>
    <row r="19" spans="2:15" ht="19" customHeight="1" x14ac:dyDescent="0.35">
      <c r="B19" s="35">
        <v>0.45833333333333331</v>
      </c>
      <c r="C19" s="6">
        <v>0</v>
      </c>
      <c r="D19" s="36">
        <f t="shared" si="0"/>
        <v>0</v>
      </c>
      <c r="E19" s="36">
        <f t="shared" si="1"/>
        <v>0</v>
      </c>
      <c r="F19" s="12"/>
      <c r="G19" s="155"/>
      <c r="H19" s="156"/>
      <c r="I19" s="5"/>
      <c r="J19" s="33"/>
      <c r="K19" s="5"/>
      <c r="L19" s="5"/>
      <c r="M19" s="5"/>
      <c r="N19" s="5"/>
      <c r="O19" s="38"/>
    </row>
    <row r="20" spans="2:15" ht="19" customHeight="1" x14ac:dyDescent="0.35">
      <c r="B20" s="35">
        <v>0.5</v>
      </c>
      <c r="C20" s="6">
        <v>0</v>
      </c>
      <c r="D20" s="36">
        <f t="shared" si="0"/>
        <v>0</v>
      </c>
      <c r="E20" s="36">
        <f t="shared" si="1"/>
        <v>0</v>
      </c>
      <c r="F20" s="12"/>
      <c r="G20" s="155"/>
      <c r="H20" s="156"/>
      <c r="I20" s="5"/>
      <c r="J20" s="33"/>
      <c r="K20" s="5"/>
      <c r="L20" s="5"/>
      <c r="M20" s="5"/>
      <c r="N20" s="5"/>
      <c r="O20" s="38"/>
    </row>
    <row r="21" spans="2:15" ht="19" customHeight="1" x14ac:dyDescent="0.35">
      <c r="B21" s="50">
        <v>0.54166666666666663</v>
      </c>
      <c r="C21" s="98">
        <v>1513856</v>
      </c>
      <c r="D21" s="51">
        <f>+C21-C16</f>
        <v>533</v>
      </c>
      <c r="E21" s="51">
        <f>+D21*1000/5/3600</f>
        <v>29.611111111111111</v>
      </c>
      <c r="F21" s="56"/>
      <c r="G21" s="168"/>
      <c r="H21" s="169"/>
      <c r="I21" s="9"/>
      <c r="J21" s="39"/>
      <c r="K21" s="9"/>
      <c r="L21" s="9"/>
      <c r="M21" s="9"/>
      <c r="N21" s="9"/>
      <c r="O21" s="38"/>
    </row>
    <row r="22" spans="2:15" ht="19" customHeight="1" x14ac:dyDescent="0.35">
      <c r="B22" s="35">
        <v>0.58333333333333337</v>
      </c>
      <c r="C22" s="6">
        <v>0</v>
      </c>
      <c r="D22" s="36">
        <v>0</v>
      </c>
      <c r="E22" s="36">
        <v>0</v>
      </c>
      <c r="F22" s="13"/>
      <c r="G22" s="155"/>
      <c r="H22" s="156"/>
      <c r="I22" s="9"/>
      <c r="J22" s="39"/>
      <c r="K22" s="9"/>
      <c r="L22" s="9"/>
      <c r="M22" s="9"/>
      <c r="N22" s="5"/>
      <c r="O22" s="41"/>
    </row>
    <row r="23" spans="2:15" ht="19" customHeight="1" x14ac:dyDescent="0.35">
      <c r="B23" s="35">
        <v>0.625</v>
      </c>
      <c r="C23" s="6">
        <v>0</v>
      </c>
      <c r="D23" s="36">
        <f t="shared" si="0"/>
        <v>0</v>
      </c>
      <c r="E23" s="36">
        <f t="shared" si="1"/>
        <v>0</v>
      </c>
      <c r="F23" s="13"/>
      <c r="G23" s="155"/>
      <c r="H23" s="156"/>
      <c r="I23" s="9"/>
      <c r="J23" s="39"/>
      <c r="K23" s="9"/>
      <c r="L23" s="9"/>
      <c r="M23" s="9"/>
      <c r="N23" s="5"/>
      <c r="O23" s="41"/>
    </row>
    <row r="24" spans="2:15" ht="19" customHeight="1" x14ac:dyDescent="0.35">
      <c r="B24" s="35">
        <v>0.66666666666666663</v>
      </c>
      <c r="C24" s="6">
        <v>0</v>
      </c>
      <c r="D24" s="36">
        <f t="shared" si="0"/>
        <v>0</v>
      </c>
      <c r="E24" s="36">
        <f t="shared" si="1"/>
        <v>0</v>
      </c>
      <c r="F24" s="55"/>
      <c r="G24" s="182"/>
      <c r="H24" s="183"/>
      <c r="I24" s="9"/>
      <c r="J24" s="39"/>
      <c r="K24" s="9"/>
      <c r="L24" s="9"/>
      <c r="M24" s="9"/>
      <c r="N24" s="5"/>
      <c r="O24" s="41"/>
    </row>
    <row r="25" spans="2:15" ht="19" customHeight="1" x14ac:dyDescent="0.35">
      <c r="B25" s="35">
        <v>0.70833333333333337</v>
      </c>
      <c r="C25" s="6">
        <v>0</v>
      </c>
      <c r="D25" s="36">
        <f t="shared" si="0"/>
        <v>0</v>
      </c>
      <c r="E25" s="36">
        <f t="shared" si="1"/>
        <v>0</v>
      </c>
      <c r="F25" s="13"/>
      <c r="G25" s="155"/>
      <c r="H25" s="156"/>
      <c r="I25" s="9"/>
      <c r="J25" s="39"/>
      <c r="K25" s="9"/>
      <c r="L25" s="9"/>
      <c r="M25" s="9"/>
      <c r="N25" s="5"/>
      <c r="O25" s="41"/>
    </row>
    <row r="26" spans="2:15" ht="19" customHeight="1" x14ac:dyDescent="0.35">
      <c r="B26" s="50">
        <v>0.75</v>
      </c>
      <c r="C26" s="98">
        <v>1514406</v>
      </c>
      <c r="D26" s="51">
        <f>+C26-C21</f>
        <v>550</v>
      </c>
      <c r="E26" s="51">
        <f>+D26*1000/5/3600</f>
        <v>30.555555555555557</v>
      </c>
      <c r="F26" s="52"/>
      <c r="G26" s="168"/>
      <c r="H26" s="169"/>
      <c r="I26" s="9"/>
      <c r="J26" s="39"/>
      <c r="K26" s="9"/>
      <c r="L26" s="9"/>
      <c r="M26" s="9"/>
      <c r="N26" s="5"/>
      <c r="O26" s="38"/>
    </row>
    <row r="27" spans="2:15" ht="19" customHeight="1" x14ac:dyDescent="0.35">
      <c r="B27" s="35">
        <v>0.79166666666666663</v>
      </c>
      <c r="C27" s="6">
        <v>0</v>
      </c>
      <c r="D27" s="36">
        <v>0</v>
      </c>
      <c r="E27" s="36">
        <v>0</v>
      </c>
      <c r="F27" s="13"/>
      <c r="G27" s="155"/>
      <c r="H27" s="156"/>
      <c r="I27" s="5"/>
      <c r="J27" s="33"/>
      <c r="K27" s="5"/>
      <c r="L27" s="5"/>
      <c r="M27" s="5"/>
      <c r="N27" s="5"/>
      <c r="O27" s="41"/>
    </row>
    <row r="28" spans="2:15" ht="19" customHeight="1" x14ac:dyDescent="0.35">
      <c r="B28" s="35">
        <v>0.83333333333333337</v>
      </c>
      <c r="C28" s="6">
        <v>0</v>
      </c>
      <c r="D28" s="36">
        <f t="shared" si="0"/>
        <v>0</v>
      </c>
      <c r="E28" s="36">
        <f t="shared" si="1"/>
        <v>0</v>
      </c>
      <c r="F28" s="13"/>
      <c r="G28" s="155"/>
      <c r="H28" s="156"/>
      <c r="I28" s="5"/>
      <c r="J28" s="33"/>
      <c r="K28" s="5"/>
      <c r="L28" s="5"/>
      <c r="M28" s="5"/>
      <c r="N28" s="5"/>
      <c r="O28" s="41"/>
    </row>
    <row r="29" spans="2:15" ht="19" customHeight="1" x14ac:dyDescent="0.35">
      <c r="B29" s="35">
        <v>0.875</v>
      </c>
      <c r="C29" s="6">
        <v>0</v>
      </c>
      <c r="D29" s="36">
        <f t="shared" si="0"/>
        <v>0</v>
      </c>
      <c r="E29" s="36">
        <f t="shared" si="1"/>
        <v>0</v>
      </c>
      <c r="F29" s="13"/>
      <c r="G29" s="155"/>
      <c r="H29" s="156"/>
      <c r="I29" s="5"/>
      <c r="J29" s="33"/>
      <c r="K29" s="5"/>
      <c r="L29" s="5"/>
      <c r="M29" s="5"/>
      <c r="N29" s="5"/>
      <c r="O29" s="41"/>
    </row>
    <row r="30" spans="2:15" ht="19" customHeight="1" x14ac:dyDescent="0.35">
      <c r="B30" s="35">
        <v>0.91666666666666663</v>
      </c>
      <c r="C30" s="6">
        <v>0</v>
      </c>
      <c r="D30" s="36">
        <f t="shared" si="0"/>
        <v>0</v>
      </c>
      <c r="E30" s="36">
        <f t="shared" si="1"/>
        <v>0</v>
      </c>
      <c r="F30" s="13"/>
      <c r="G30" s="155"/>
      <c r="H30" s="156"/>
      <c r="I30" s="5"/>
      <c r="J30" s="33"/>
      <c r="K30" s="5"/>
      <c r="L30" s="5"/>
      <c r="M30" s="5"/>
      <c r="N30" s="5"/>
      <c r="O30" s="41"/>
    </row>
    <row r="31" spans="2:15" ht="19" customHeight="1" x14ac:dyDescent="0.35">
      <c r="B31" s="35">
        <v>0.95833333333333337</v>
      </c>
      <c r="C31" s="6">
        <v>0</v>
      </c>
      <c r="D31" s="36">
        <f t="shared" si="0"/>
        <v>0</v>
      </c>
      <c r="E31" s="36">
        <f t="shared" si="1"/>
        <v>0</v>
      </c>
      <c r="F31" s="13"/>
      <c r="G31" s="155"/>
      <c r="H31" s="156"/>
      <c r="I31" s="5"/>
      <c r="J31" s="33"/>
      <c r="K31" s="5"/>
      <c r="L31" s="5"/>
      <c r="M31" s="5"/>
      <c r="N31" s="5"/>
      <c r="O31" s="41"/>
    </row>
    <row r="32" spans="2:15" ht="19" customHeight="1" thickBot="1" x14ac:dyDescent="0.4">
      <c r="B32" s="42">
        <v>1</v>
      </c>
      <c r="C32" s="7">
        <v>0</v>
      </c>
      <c r="D32" s="43">
        <f t="shared" si="0"/>
        <v>0</v>
      </c>
      <c r="E32" s="43">
        <f t="shared" si="1"/>
        <v>0</v>
      </c>
      <c r="F32" s="14"/>
      <c r="G32" s="157"/>
      <c r="H32" s="158"/>
      <c r="I32" s="5"/>
      <c r="J32" s="33"/>
      <c r="K32" s="5"/>
      <c r="L32" s="5"/>
      <c r="M32" s="5"/>
      <c r="N32" s="5"/>
      <c r="O32" s="41"/>
    </row>
    <row r="33" spans="2:15" ht="19" customHeight="1" x14ac:dyDescent="0.35">
      <c r="B33" s="45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5"/>
      <c r="O33" s="46"/>
    </row>
    <row r="34" spans="2:15" ht="19" customHeight="1" x14ac:dyDescent="0.35">
      <c r="B34" s="45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5"/>
      <c r="O34" s="46"/>
    </row>
    <row r="35" spans="2:15" ht="19" customHeight="1" x14ac:dyDescent="0.35">
      <c r="B35" s="45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5"/>
      <c r="O35" s="46"/>
    </row>
    <row r="36" spans="2:15" ht="19" customHeight="1" x14ac:dyDescent="0.35">
      <c r="B36" s="45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5"/>
      <c r="O36" s="46"/>
    </row>
    <row r="37" spans="2:15" ht="19" customHeight="1" x14ac:dyDescent="0.35">
      <c r="B37" s="45"/>
      <c r="C37" s="46"/>
      <c r="D37" s="46"/>
      <c r="E37" s="46"/>
      <c r="F37" s="46"/>
      <c r="G37" s="46"/>
      <c r="H37" s="46" t="s">
        <v>9</v>
      </c>
      <c r="I37" s="46"/>
      <c r="J37" s="46"/>
      <c r="K37" s="46"/>
      <c r="L37" s="46"/>
      <c r="M37" s="46"/>
      <c r="N37" s="5"/>
      <c r="O37" s="46"/>
    </row>
    <row r="38" spans="2:15" ht="19" customHeight="1" x14ac:dyDescent="0.35">
      <c r="B38" s="45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5"/>
      <c r="O38" s="47"/>
    </row>
    <row r="39" spans="2:15" ht="19" customHeight="1" x14ac:dyDescent="0.35">
      <c r="B39" s="45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5"/>
      <c r="O39" s="48"/>
    </row>
    <row r="40" spans="2:15" ht="19" customHeight="1" x14ac:dyDescent="0.35">
      <c r="B40" s="45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5"/>
      <c r="O40" s="48"/>
    </row>
    <row r="41" spans="2:15" ht="19" customHeight="1" x14ac:dyDescent="0.35">
      <c r="B41" s="45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5"/>
      <c r="O41" s="47"/>
    </row>
    <row r="42" spans="2:15" ht="19" customHeight="1" x14ac:dyDescent="0.35">
      <c r="B42" s="45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5"/>
      <c r="O42" s="47"/>
    </row>
    <row r="43" spans="2:15" ht="19" customHeight="1" x14ac:dyDescent="0.35">
      <c r="B43" s="45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5"/>
      <c r="O43" s="47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3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"/>
  <dimension ref="B1:R43"/>
  <sheetViews>
    <sheetView showGridLines="0" showWhiteSpace="0" topLeftCell="A10" zoomScale="85" zoomScaleNormal="85" zoomScalePageLayoutView="70" workbookViewId="0">
      <selection activeCell="C27" sqref="C27"/>
    </sheetView>
  </sheetViews>
  <sheetFormatPr baseColWidth="10" defaultColWidth="11.453125" defaultRowHeight="14.5" x14ac:dyDescent="0.35"/>
  <cols>
    <col min="1" max="1" width="1.26953125" style="1" customWidth="1"/>
    <col min="2" max="2" width="24.7265625" style="1" bestFit="1" customWidth="1"/>
    <col min="3" max="5" width="18.7265625" style="1" customWidth="1"/>
    <col min="6" max="6" width="93.54296875" style="1" customWidth="1"/>
    <col min="7" max="7" width="10.7265625" style="1" customWidth="1"/>
    <col min="8" max="8" width="14.453125" style="1" customWidth="1"/>
    <col min="9" max="9" width="10.7265625" style="1" customWidth="1"/>
    <col min="10" max="10" width="2.7265625" style="1" customWidth="1"/>
    <col min="11" max="11" width="10.7265625" style="1" customWidth="1"/>
    <col min="12" max="12" width="14.54296875" style="1" customWidth="1"/>
    <col min="13" max="13" width="10.7265625" style="1" customWidth="1"/>
    <col min="14" max="14" width="18" style="1" customWidth="1"/>
    <col min="15" max="15" width="68.7265625" style="1" customWidth="1"/>
    <col min="16" max="16384" width="11.453125" style="1"/>
  </cols>
  <sheetData>
    <row r="1" spans="2:18" ht="15" customHeight="1" thickBot="1" x14ac:dyDescent="0.4">
      <c r="C1" s="1" t="s">
        <v>0</v>
      </c>
    </row>
    <row r="2" spans="2:18" ht="18.75" customHeight="1" x14ac:dyDescent="0.35">
      <c r="B2" s="174"/>
      <c r="C2" s="175"/>
      <c r="D2" s="159" t="s">
        <v>4</v>
      </c>
      <c r="E2" s="160"/>
      <c r="F2" s="160"/>
      <c r="G2" s="160"/>
      <c r="H2" s="161"/>
      <c r="I2" s="16"/>
      <c r="J2" s="17"/>
      <c r="K2" s="17"/>
      <c r="L2" s="17"/>
      <c r="M2" s="17"/>
      <c r="N2" s="17"/>
      <c r="O2" s="17"/>
      <c r="P2" s="2"/>
    </row>
    <row r="3" spans="2:18" ht="18.75" customHeight="1" thickBot="1" x14ac:dyDescent="0.4">
      <c r="B3" s="176"/>
      <c r="C3" s="177"/>
      <c r="D3" s="162"/>
      <c r="E3" s="163"/>
      <c r="F3" s="163"/>
      <c r="G3" s="163"/>
      <c r="H3" s="164"/>
      <c r="I3" s="16"/>
      <c r="J3" s="17"/>
      <c r="K3" s="17"/>
      <c r="L3" s="17"/>
      <c r="M3" s="17"/>
      <c r="N3" s="17"/>
      <c r="O3" s="17"/>
      <c r="P3" s="2"/>
    </row>
    <row r="4" spans="2:18" ht="6.75" customHeight="1" thickBot="1" x14ac:dyDescent="0.4"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2"/>
    </row>
    <row r="5" spans="2:18" ht="22.5" customHeight="1" thickBot="1" x14ac:dyDescent="0.4">
      <c r="B5" s="19" t="s">
        <v>1</v>
      </c>
      <c r="C5" s="20" t="s">
        <v>8</v>
      </c>
      <c r="D5" s="165" t="s">
        <v>6</v>
      </c>
      <c r="E5" s="166"/>
      <c r="F5" s="166"/>
      <c r="G5" s="166"/>
      <c r="H5" s="167"/>
      <c r="I5" s="21"/>
      <c r="J5" s="21"/>
      <c r="K5" s="21"/>
      <c r="L5" s="21"/>
      <c r="M5" s="21"/>
      <c r="N5" s="18"/>
      <c r="O5" s="18"/>
      <c r="P5" s="2"/>
    </row>
    <row r="6" spans="2:18" ht="6" customHeight="1" thickBot="1" x14ac:dyDescent="0.4">
      <c r="B6" s="18"/>
      <c r="C6" s="22"/>
      <c r="D6" s="23"/>
      <c r="E6" s="23"/>
      <c r="F6" s="23"/>
      <c r="G6" s="23"/>
      <c r="H6" s="23"/>
      <c r="I6" s="23"/>
      <c r="J6" s="23"/>
      <c r="K6" s="23"/>
      <c r="L6" s="21"/>
      <c r="M6" s="21"/>
      <c r="N6" s="18"/>
      <c r="O6" s="18"/>
      <c r="P6" s="2"/>
    </row>
    <row r="7" spans="2:18" ht="15" customHeight="1" thickBot="1" x14ac:dyDescent="0.4">
      <c r="B7" s="24">
        <f>+'Día 1'!B7+1</f>
        <v>44683</v>
      </c>
      <c r="C7" s="25" t="s">
        <v>10</v>
      </c>
      <c r="D7" s="26" t="s">
        <v>3</v>
      </c>
      <c r="E7" s="27" t="s">
        <v>11</v>
      </c>
      <c r="F7" s="28" t="s">
        <v>5</v>
      </c>
      <c r="G7" s="170" t="s">
        <v>2</v>
      </c>
      <c r="H7" s="171"/>
      <c r="I7" s="29"/>
      <c r="J7" s="29"/>
      <c r="K7" s="5"/>
      <c r="L7" s="29"/>
      <c r="M7" s="29"/>
      <c r="N7" s="29"/>
      <c r="O7" s="30"/>
      <c r="P7" s="3"/>
    </row>
    <row r="8" spans="2:18" ht="15" customHeight="1" x14ac:dyDescent="0.35">
      <c r="B8" s="31" t="s">
        <v>7</v>
      </c>
      <c r="C8" s="54">
        <f>+'Día 1'!C26</f>
        <v>1442508</v>
      </c>
      <c r="D8" s="32" t="s">
        <v>0</v>
      </c>
      <c r="E8" s="32"/>
      <c r="F8" s="10"/>
      <c r="G8" s="172"/>
      <c r="H8" s="173"/>
      <c r="I8" s="33"/>
      <c r="J8" s="33"/>
      <c r="K8" s="5"/>
      <c r="L8" s="5"/>
      <c r="M8" s="5"/>
      <c r="N8" s="8"/>
      <c r="O8" s="34"/>
    </row>
    <row r="9" spans="2:18" ht="19" customHeight="1" x14ac:dyDescent="0.35">
      <c r="B9" s="35">
        <v>4.1666666666666664E-2</v>
      </c>
      <c r="C9" s="6">
        <v>0</v>
      </c>
      <c r="D9" s="36" t="s">
        <v>0</v>
      </c>
      <c r="E9" s="36" t="s">
        <v>0</v>
      </c>
      <c r="F9" s="11" t="s">
        <v>0</v>
      </c>
      <c r="G9" s="155"/>
      <c r="H9" s="156"/>
      <c r="I9" s="5"/>
      <c r="J9" s="33"/>
      <c r="K9" s="5"/>
      <c r="L9" s="5"/>
      <c r="M9" s="5"/>
      <c r="N9" s="5"/>
      <c r="O9" s="37"/>
      <c r="P9" s="4" t="s">
        <v>0</v>
      </c>
    </row>
    <row r="10" spans="2:18" ht="19" customHeight="1" x14ac:dyDescent="0.35">
      <c r="B10" s="35">
        <v>8.3333333333333329E-2</v>
      </c>
      <c r="C10" s="6">
        <v>0</v>
      </c>
      <c r="D10" s="36">
        <f>+C10-C9</f>
        <v>0</v>
      </c>
      <c r="E10" s="36">
        <f>+D10*0.277777777777778</f>
        <v>0</v>
      </c>
      <c r="F10" s="12"/>
      <c r="G10" s="155"/>
      <c r="H10" s="156"/>
      <c r="I10" s="5"/>
      <c r="J10" s="33"/>
      <c r="K10" s="5"/>
      <c r="L10" s="5"/>
      <c r="M10" s="5"/>
      <c r="N10" s="5"/>
      <c r="O10" s="38"/>
    </row>
    <row r="11" spans="2:18" ht="19" customHeight="1" x14ac:dyDescent="0.35">
      <c r="B11" s="35">
        <v>0.125</v>
      </c>
      <c r="C11" s="6">
        <v>0</v>
      </c>
      <c r="D11" s="36">
        <f t="shared" ref="D11:D32" si="0">+C11-C10</f>
        <v>0</v>
      </c>
      <c r="E11" s="36">
        <f t="shared" ref="E11:E32" si="1">+D11*1000/3600</f>
        <v>0</v>
      </c>
      <c r="F11" s="12"/>
      <c r="G11" s="155" t="s">
        <v>0</v>
      </c>
      <c r="H11" s="156"/>
      <c r="I11" s="5"/>
      <c r="J11" s="33"/>
      <c r="K11" s="5"/>
      <c r="L11" s="5"/>
      <c r="M11" s="5"/>
      <c r="N11" s="5"/>
      <c r="O11" s="38"/>
      <c r="R11" s="1" t="s">
        <v>0</v>
      </c>
    </row>
    <row r="12" spans="2:18" ht="19" customHeight="1" x14ac:dyDescent="0.35">
      <c r="B12" s="35">
        <v>0.16666666666666666</v>
      </c>
      <c r="C12" s="6">
        <v>0</v>
      </c>
      <c r="D12" s="36">
        <f t="shared" si="0"/>
        <v>0</v>
      </c>
      <c r="E12" s="36">
        <f t="shared" si="1"/>
        <v>0</v>
      </c>
      <c r="F12" s="12" t="s">
        <v>0</v>
      </c>
      <c r="G12" s="155"/>
      <c r="H12" s="156"/>
      <c r="I12" s="5"/>
      <c r="J12" s="33"/>
      <c r="K12" s="5"/>
      <c r="L12" s="5"/>
      <c r="M12" s="5"/>
      <c r="N12" s="5"/>
      <c r="O12" s="38"/>
    </row>
    <row r="13" spans="2:18" ht="19" customHeight="1" x14ac:dyDescent="0.35">
      <c r="B13" s="35">
        <v>0.20833333333333334</v>
      </c>
      <c r="C13" s="6">
        <v>0</v>
      </c>
      <c r="D13" s="36">
        <f t="shared" si="0"/>
        <v>0</v>
      </c>
      <c r="E13" s="36">
        <f t="shared" si="1"/>
        <v>0</v>
      </c>
      <c r="F13" s="12" t="s">
        <v>0</v>
      </c>
      <c r="G13" s="155"/>
      <c r="H13" s="156"/>
      <c r="I13" s="5"/>
      <c r="J13" s="33"/>
      <c r="K13" s="5"/>
      <c r="L13" s="5"/>
      <c r="M13" s="5"/>
      <c r="N13" s="5"/>
      <c r="O13" s="38"/>
    </row>
    <row r="14" spans="2:18" ht="19" customHeight="1" x14ac:dyDescent="0.35">
      <c r="B14" s="35">
        <v>0.25</v>
      </c>
      <c r="C14" s="6">
        <v>0</v>
      </c>
      <c r="D14" s="36">
        <f t="shared" si="0"/>
        <v>0</v>
      </c>
      <c r="E14" s="36">
        <f t="shared" si="1"/>
        <v>0</v>
      </c>
      <c r="F14" s="12" t="s">
        <v>0</v>
      </c>
      <c r="G14" s="155"/>
      <c r="H14" s="156"/>
      <c r="I14" s="5"/>
      <c r="J14" s="33"/>
      <c r="K14" s="5"/>
      <c r="L14" s="5"/>
      <c r="M14" s="5"/>
      <c r="N14" s="5"/>
      <c r="O14" s="38"/>
    </row>
    <row r="15" spans="2:18" ht="19" customHeight="1" x14ac:dyDescent="0.35">
      <c r="B15" s="35">
        <v>0.29166666666666669</v>
      </c>
      <c r="C15" s="6">
        <v>0</v>
      </c>
      <c r="D15" s="36">
        <f t="shared" si="0"/>
        <v>0</v>
      </c>
      <c r="E15" s="36">
        <f t="shared" si="1"/>
        <v>0</v>
      </c>
      <c r="F15" s="12"/>
      <c r="G15" s="155"/>
      <c r="H15" s="156"/>
      <c r="I15" s="5"/>
      <c r="J15" s="33"/>
      <c r="K15" s="5"/>
      <c r="L15" s="5"/>
      <c r="M15" s="5"/>
      <c r="N15" s="5"/>
      <c r="O15" s="38"/>
    </row>
    <row r="16" spans="2:18" ht="19" customHeight="1" x14ac:dyDescent="0.35">
      <c r="B16" s="50">
        <v>0.33333333333333331</v>
      </c>
      <c r="C16" s="98">
        <v>1443980</v>
      </c>
      <c r="D16" s="51">
        <f>+C16-C8</f>
        <v>1472</v>
      </c>
      <c r="E16" s="135">
        <f>+D16*1000/14/3600</f>
        <v>29.206349206349206</v>
      </c>
      <c r="F16" s="52"/>
      <c r="G16" s="168"/>
      <c r="H16" s="169"/>
      <c r="I16" s="9"/>
      <c r="J16" s="39"/>
      <c r="K16" s="9"/>
      <c r="L16" s="9"/>
      <c r="M16" s="9"/>
      <c r="N16" s="5"/>
      <c r="O16" s="38"/>
    </row>
    <row r="17" spans="2:15" ht="19" customHeight="1" x14ac:dyDescent="0.35">
      <c r="B17" s="35">
        <v>0.375</v>
      </c>
      <c r="C17" s="6">
        <v>0</v>
      </c>
      <c r="D17" s="36">
        <v>0</v>
      </c>
      <c r="E17" s="36">
        <v>0</v>
      </c>
      <c r="F17" s="12"/>
      <c r="G17" s="155"/>
      <c r="H17" s="156"/>
      <c r="I17" s="5"/>
      <c r="J17" s="33"/>
      <c r="K17" s="5"/>
      <c r="L17" s="5"/>
      <c r="M17" s="5"/>
      <c r="N17" s="5"/>
      <c r="O17" s="38"/>
    </row>
    <row r="18" spans="2:15" ht="19" customHeight="1" x14ac:dyDescent="0.35">
      <c r="B18" s="35">
        <v>0.41666666666666669</v>
      </c>
      <c r="C18" s="6">
        <v>0</v>
      </c>
      <c r="D18" s="36">
        <f t="shared" si="0"/>
        <v>0</v>
      </c>
      <c r="E18" s="36">
        <f t="shared" si="1"/>
        <v>0</v>
      </c>
      <c r="F18" s="12"/>
      <c r="G18" s="155"/>
      <c r="H18" s="156"/>
      <c r="I18" s="5"/>
      <c r="J18" s="33"/>
      <c r="K18" s="5"/>
      <c r="L18" s="5"/>
      <c r="M18" s="5"/>
      <c r="N18" s="5"/>
      <c r="O18" s="38"/>
    </row>
    <row r="19" spans="2:15" ht="19" customHeight="1" x14ac:dyDescent="0.35">
      <c r="B19" s="35">
        <v>0.45833333333333331</v>
      </c>
      <c r="C19" s="6">
        <v>0</v>
      </c>
      <c r="D19" s="36">
        <f t="shared" si="0"/>
        <v>0</v>
      </c>
      <c r="E19" s="36">
        <f t="shared" si="1"/>
        <v>0</v>
      </c>
      <c r="F19" s="12"/>
      <c r="G19" s="155"/>
      <c r="H19" s="156"/>
      <c r="I19" s="5"/>
      <c r="J19" s="33"/>
      <c r="K19" s="5"/>
      <c r="L19" s="5"/>
      <c r="M19" s="5"/>
      <c r="N19" s="5"/>
      <c r="O19" s="38"/>
    </row>
    <row r="20" spans="2:15" ht="19" customHeight="1" x14ac:dyDescent="0.35">
      <c r="B20" s="35">
        <v>0.5</v>
      </c>
      <c r="C20" s="6">
        <v>0</v>
      </c>
      <c r="D20" s="36">
        <f t="shared" si="0"/>
        <v>0</v>
      </c>
      <c r="E20" s="36">
        <f t="shared" si="1"/>
        <v>0</v>
      </c>
      <c r="F20" s="103"/>
      <c r="G20" s="178"/>
      <c r="H20" s="179"/>
      <c r="I20" s="5"/>
      <c r="J20" s="33"/>
      <c r="K20" s="5"/>
      <c r="L20" s="5"/>
      <c r="M20" s="5"/>
      <c r="N20" s="5"/>
      <c r="O20" s="38"/>
    </row>
    <row r="21" spans="2:15" ht="19" customHeight="1" x14ac:dyDescent="0.35">
      <c r="B21" s="50">
        <v>0.54166666666666663</v>
      </c>
      <c r="C21" s="98">
        <v>1444510</v>
      </c>
      <c r="D21" s="51">
        <f>+C21-C16</f>
        <v>530</v>
      </c>
      <c r="E21" s="136">
        <f>+D21*1000/5/3600</f>
        <v>29.444444444444443</v>
      </c>
      <c r="F21" s="52"/>
      <c r="G21" s="180"/>
      <c r="H21" s="181"/>
      <c r="I21" s="9"/>
      <c r="J21" s="39"/>
      <c r="K21" s="9"/>
      <c r="L21" s="9"/>
      <c r="M21" s="9"/>
      <c r="N21" s="9"/>
      <c r="O21" s="38"/>
    </row>
    <row r="22" spans="2:15" ht="19" customHeight="1" x14ac:dyDescent="0.35">
      <c r="B22" s="35">
        <v>0.58333333333333337</v>
      </c>
      <c r="C22" s="6">
        <v>0</v>
      </c>
      <c r="D22" s="36">
        <v>0</v>
      </c>
      <c r="E22" s="36">
        <v>0</v>
      </c>
      <c r="F22" s="104"/>
      <c r="G22" s="172"/>
      <c r="H22" s="173"/>
      <c r="I22" s="9"/>
      <c r="J22" s="39"/>
      <c r="K22" s="9"/>
      <c r="L22" s="9"/>
      <c r="M22" s="9"/>
      <c r="N22" s="5"/>
      <c r="O22" s="41"/>
    </row>
    <row r="23" spans="2:15" ht="19" customHeight="1" x14ac:dyDescent="0.35">
      <c r="B23" s="35">
        <v>0.625</v>
      </c>
      <c r="C23" s="6">
        <v>0</v>
      </c>
      <c r="D23" s="36">
        <f t="shared" si="0"/>
        <v>0</v>
      </c>
      <c r="E23" s="36">
        <f t="shared" si="1"/>
        <v>0</v>
      </c>
      <c r="F23" s="13"/>
      <c r="G23" s="155"/>
      <c r="H23" s="156"/>
      <c r="I23" s="9"/>
      <c r="J23" s="39"/>
      <c r="K23" s="9"/>
      <c r="L23" s="9"/>
      <c r="M23" s="9"/>
      <c r="N23" s="5"/>
      <c r="O23" s="41"/>
    </row>
    <row r="24" spans="2:15" ht="19" customHeight="1" x14ac:dyDescent="0.35">
      <c r="B24" s="35">
        <v>0.66666666666666663</v>
      </c>
      <c r="C24" s="6">
        <v>0</v>
      </c>
      <c r="D24" s="36">
        <f t="shared" si="0"/>
        <v>0</v>
      </c>
      <c r="E24" s="36">
        <f t="shared" si="1"/>
        <v>0</v>
      </c>
      <c r="F24" s="13"/>
      <c r="G24" s="155"/>
      <c r="H24" s="156"/>
      <c r="I24" s="9"/>
      <c r="J24" s="39"/>
      <c r="K24" s="9"/>
      <c r="L24" s="9"/>
      <c r="M24" s="9"/>
      <c r="N24" s="5"/>
      <c r="O24" s="41"/>
    </row>
    <row r="25" spans="2:15" ht="19" customHeight="1" x14ac:dyDescent="0.35">
      <c r="B25" s="35">
        <v>0.70833333333333337</v>
      </c>
      <c r="C25" s="6">
        <v>0</v>
      </c>
      <c r="D25" s="36">
        <f t="shared" si="0"/>
        <v>0</v>
      </c>
      <c r="E25" s="36">
        <f t="shared" si="1"/>
        <v>0</v>
      </c>
      <c r="F25" s="13"/>
      <c r="G25" s="155"/>
      <c r="H25" s="156"/>
      <c r="I25" s="9"/>
      <c r="J25" s="39"/>
      <c r="K25" s="9"/>
      <c r="L25" s="9"/>
      <c r="M25" s="9"/>
      <c r="N25" s="5"/>
      <c r="O25" s="41"/>
    </row>
    <row r="26" spans="2:15" ht="19" customHeight="1" x14ac:dyDescent="0.35">
      <c r="B26" s="50">
        <v>0.75</v>
      </c>
      <c r="C26" s="98">
        <v>1445030</v>
      </c>
      <c r="D26" s="51">
        <f>+C26-C21</f>
        <v>520</v>
      </c>
      <c r="E26" s="135">
        <f>+D26*1000/5/3600</f>
        <v>28.888888888888889</v>
      </c>
      <c r="F26" s="52"/>
      <c r="G26" s="168"/>
      <c r="H26" s="169"/>
      <c r="I26" s="9"/>
      <c r="J26" s="39"/>
      <c r="K26" s="9"/>
      <c r="L26" s="9"/>
      <c r="M26" s="9"/>
      <c r="N26" s="5"/>
      <c r="O26" s="38"/>
    </row>
    <row r="27" spans="2:15" ht="19" customHeight="1" x14ac:dyDescent="0.35">
      <c r="B27" s="35">
        <v>0.79166666666666663</v>
      </c>
      <c r="C27" s="6">
        <v>0</v>
      </c>
      <c r="D27" s="36">
        <v>0</v>
      </c>
      <c r="E27" s="36">
        <v>0</v>
      </c>
      <c r="F27" s="13"/>
      <c r="G27" s="155"/>
      <c r="H27" s="156"/>
      <c r="I27" s="5"/>
      <c r="J27" s="33"/>
      <c r="K27" s="5"/>
      <c r="L27" s="5"/>
      <c r="M27" s="5"/>
      <c r="N27" s="5"/>
      <c r="O27" s="41"/>
    </row>
    <row r="28" spans="2:15" ht="19" customHeight="1" x14ac:dyDescent="0.35">
      <c r="B28" s="35">
        <v>0.83333333333333337</v>
      </c>
      <c r="C28" s="6">
        <v>0</v>
      </c>
      <c r="D28" s="36">
        <f t="shared" si="0"/>
        <v>0</v>
      </c>
      <c r="E28" s="36">
        <f t="shared" si="1"/>
        <v>0</v>
      </c>
      <c r="F28" s="13"/>
      <c r="G28" s="155"/>
      <c r="H28" s="156"/>
      <c r="I28" s="5"/>
      <c r="J28" s="33"/>
      <c r="K28" s="5"/>
      <c r="L28" s="5"/>
      <c r="M28" s="5"/>
      <c r="N28" s="5"/>
      <c r="O28" s="41"/>
    </row>
    <row r="29" spans="2:15" ht="19" customHeight="1" x14ac:dyDescent="0.35">
      <c r="B29" s="35">
        <v>0.875</v>
      </c>
      <c r="C29" s="6">
        <v>0</v>
      </c>
      <c r="D29" s="36">
        <f t="shared" si="0"/>
        <v>0</v>
      </c>
      <c r="E29" s="36">
        <f t="shared" si="1"/>
        <v>0</v>
      </c>
      <c r="F29" s="13"/>
      <c r="G29" s="155"/>
      <c r="H29" s="156"/>
      <c r="I29" s="5"/>
      <c r="J29" s="33"/>
      <c r="K29" s="5"/>
      <c r="L29" s="5"/>
      <c r="M29" s="5"/>
      <c r="N29" s="5"/>
      <c r="O29" s="41"/>
    </row>
    <row r="30" spans="2:15" ht="19" customHeight="1" x14ac:dyDescent="0.35">
      <c r="B30" s="35">
        <v>0.91666666666666663</v>
      </c>
      <c r="C30" s="6">
        <v>0</v>
      </c>
      <c r="D30" s="36">
        <f t="shared" si="0"/>
        <v>0</v>
      </c>
      <c r="E30" s="36">
        <f t="shared" si="1"/>
        <v>0</v>
      </c>
      <c r="F30" s="13"/>
      <c r="G30" s="155"/>
      <c r="H30" s="156"/>
      <c r="I30" s="5"/>
      <c r="J30" s="33"/>
      <c r="K30" s="5"/>
      <c r="L30" s="5"/>
      <c r="M30" s="5"/>
      <c r="N30" s="5"/>
      <c r="O30" s="41"/>
    </row>
    <row r="31" spans="2:15" ht="19" customHeight="1" x14ac:dyDescent="0.35">
      <c r="B31" s="35">
        <v>0.95833333333333337</v>
      </c>
      <c r="C31" s="6">
        <v>0</v>
      </c>
      <c r="D31" s="36">
        <f t="shared" si="0"/>
        <v>0</v>
      </c>
      <c r="E31" s="36">
        <f t="shared" si="1"/>
        <v>0</v>
      </c>
      <c r="F31" s="13"/>
      <c r="G31" s="155"/>
      <c r="H31" s="156"/>
      <c r="I31" s="5"/>
      <c r="J31" s="33"/>
      <c r="K31" s="5"/>
      <c r="L31" s="5"/>
      <c r="M31" s="5"/>
      <c r="N31" s="5"/>
      <c r="O31" s="41"/>
    </row>
    <row r="32" spans="2:15" ht="19" customHeight="1" thickBot="1" x14ac:dyDescent="0.4">
      <c r="B32" s="42">
        <v>1</v>
      </c>
      <c r="C32" s="7">
        <v>0</v>
      </c>
      <c r="D32" s="43">
        <f t="shared" si="0"/>
        <v>0</v>
      </c>
      <c r="E32" s="43">
        <f t="shared" si="1"/>
        <v>0</v>
      </c>
      <c r="F32" s="14"/>
      <c r="G32" s="157"/>
      <c r="H32" s="158"/>
      <c r="I32" s="5"/>
      <c r="J32" s="33"/>
      <c r="K32" s="5"/>
      <c r="L32" s="5"/>
      <c r="M32" s="5"/>
      <c r="N32" s="5"/>
      <c r="O32" s="41"/>
    </row>
    <row r="33" spans="2:15" ht="19" customHeight="1" x14ac:dyDescent="0.35">
      <c r="B33" s="45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5"/>
      <c r="O33" s="46"/>
    </row>
    <row r="34" spans="2:15" ht="19" customHeight="1" x14ac:dyDescent="0.35">
      <c r="B34" s="45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5"/>
      <c r="O34" s="46"/>
    </row>
    <row r="35" spans="2:15" ht="19" customHeight="1" x14ac:dyDescent="0.35">
      <c r="B35" s="45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5"/>
      <c r="O35" s="46"/>
    </row>
    <row r="36" spans="2:15" ht="19" customHeight="1" x14ac:dyDescent="0.35">
      <c r="B36" s="45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5"/>
      <c r="O36" s="46"/>
    </row>
    <row r="37" spans="2:15" ht="19" customHeight="1" x14ac:dyDescent="0.35">
      <c r="B37" s="45"/>
      <c r="C37" s="46"/>
      <c r="D37" s="46"/>
      <c r="E37" s="46"/>
      <c r="F37" s="46"/>
      <c r="G37" s="46"/>
      <c r="H37" s="46" t="s">
        <v>9</v>
      </c>
      <c r="I37" s="46"/>
      <c r="J37" s="46"/>
      <c r="K37" s="46"/>
      <c r="L37" s="46"/>
      <c r="M37" s="46"/>
      <c r="N37" s="5"/>
      <c r="O37" s="46"/>
    </row>
    <row r="38" spans="2:15" ht="19" customHeight="1" x14ac:dyDescent="0.35">
      <c r="B38" s="45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5"/>
      <c r="O38" s="47"/>
    </row>
    <row r="39" spans="2:15" ht="19" customHeight="1" x14ac:dyDescent="0.35">
      <c r="B39" s="45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5"/>
      <c r="O39" s="48"/>
    </row>
    <row r="40" spans="2:15" ht="19" customHeight="1" x14ac:dyDescent="0.35">
      <c r="B40" s="45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5"/>
      <c r="O40" s="48"/>
    </row>
    <row r="41" spans="2:15" ht="19" customHeight="1" x14ac:dyDescent="0.35">
      <c r="B41" s="45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5"/>
      <c r="O41" s="47"/>
    </row>
    <row r="42" spans="2:15" ht="19" customHeight="1" x14ac:dyDescent="0.35">
      <c r="B42" s="45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5"/>
      <c r="O42" s="47"/>
    </row>
    <row r="43" spans="2:15" ht="19" customHeight="1" x14ac:dyDescent="0.35">
      <c r="B43" s="45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5"/>
      <c r="O43" s="47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29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  <legacyDrawing r:id="rId3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R43"/>
  <sheetViews>
    <sheetView showGridLines="0" showWhiteSpace="0" topLeftCell="A13" zoomScale="85" zoomScaleNormal="85" zoomScalePageLayoutView="70" workbookViewId="0">
      <selection activeCell="E23" sqref="E23"/>
    </sheetView>
  </sheetViews>
  <sheetFormatPr baseColWidth="10" defaultColWidth="11.453125" defaultRowHeight="14.5" x14ac:dyDescent="0.35"/>
  <cols>
    <col min="1" max="1" width="1.26953125" style="1" customWidth="1"/>
    <col min="2" max="2" width="25.81640625" style="1" bestFit="1" customWidth="1"/>
    <col min="3" max="5" width="18.7265625" style="1" customWidth="1"/>
    <col min="6" max="6" width="93.54296875" style="1" customWidth="1"/>
    <col min="7" max="7" width="10.7265625" style="1" customWidth="1"/>
    <col min="8" max="8" width="14.453125" style="1" customWidth="1"/>
    <col min="9" max="9" width="10.7265625" style="1" customWidth="1"/>
    <col min="10" max="10" width="2.7265625" style="1" customWidth="1"/>
    <col min="11" max="11" width="10.7265625" style="1" customWidth="1"/>
    <col min="12" max="12" width="14.54296875" style="1" customWidth="1"/>
    <col min="13" max="13" width="10.7265625" style="1" customWidth="1"/>
    <col min="14" max="14" width="18" style="1" customWidth="1"/>
    <col min="15" max="15" width="68.7265625" style="1" customWidth="1"/>
    <col min="16" max="16384" width="11.453125" style="1"/>
  </cols>
  <sheetData>
    <row r="1" spans="2:18" ht="15" customHeight="1" thickBot="1" x14ac:dyDescent="0.4">
      <c r="C1" s="1" t="s">
        <v>0</v>
      </c>
    </row>
    <row r="2" spans="2:18" ht="18.75" customHeight="1" x14ac:dyDescent="0.35">
      <c r="B2" s="174"/>
      <c r="C2" s="175"/>
      <c r="D2" s="159" t="s">
        <v>4</v>
      </c>
      <c r="E2" s="160"/>
      <c r="F2" s="160"/>
      <c r="G2" s="160"/>
      <c r="H2" s="161"/>
      <c r="I2" s="16"/>
      <c r="J2" s="17"/>
      <c r="K2" s="17"/>
      <c r="L2" s="17"/>
      <c r="M2" s="17"/>
      <c r="N2" s="17"/>
      <c r="O2" s="17"/>
      <c r="P2" s="2"/>
    </row>
    <row r="3" spans="2:18" ht="18.75" customHeight="1" thickBot="1" x14ac:dyDescent="0.4">
      <c r="B3" s="176"/>
      <c r="C3" s="177"/>
      <c r="D3" s="162"/>
      <c r="E3" s="163"/>
      <c r="F3" s="163"/>
      <c r="G3" s="163"/>
      <c r="H3" s="164"/>
      <c r="I3" s="16"/>
      <c r="J3" s="17"/>
      <c r="K3" s="17"/>
      <c r="L3" s="17"/>
      <c r="M3" s="17"/>
      <c r="N3" s="17"/>
      <c r="O3" s="17"/>
      <c r="P3" s="2"/>
    </row>
    <row r="4" spans="2:18" ht="6.75" customHeight="1" thickBot="1" x14ac:dyDescent="0.4"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2"/>
    </row>
    <row r="5" spans="2:18" ht="22.5" customHeight="1" thickBot="1" x14ac:dyDescent="0.4">
      <c r="B5" s="19" t="s">
        <v>1</v>
      </c>
      <c r="C5" s="20" t="s">
        <v>8</v>
      </c>
      <c r="D5" s="165" t="s">
        <v>6</v>
      </c>
      <c r="E5" s="166"/>
      <c r="F5" s="166"/>
      <c r="G5" s="166"/>
      <c r="H5" s="167"/>
      <c r="I5" s="21"/>
      <c r="J5" s="21"/>
      <c r="K5" s="21"/>
      <c r="L5" s="21"/>
      <c r="M5" s="21"/>
      <c r="N5" s="18"/>
      <c r="O5" s="18"/>
      <c r="P5" s="2"/>
    </row>
    <row r="6" spans="2:18" ht="6" customHeight="1" thickBot="1" x14ac:dyDescent="0.4">
      <c r="B6" s="18"/>
      <c r="C6" s="22"/>
      <c r="D6" s="23"/>
      <c r="E6" s="23"/>
      <c r="F6" s="23"/>
      <c r="G6" s="23"/>
      <c r="H6" s="23"/>
      <c r="I6" s="23"/>
      <c r="J6" s="23"/>
      <c r="K6" s="23"/>
      <c r="L6" s="21"/>
      <c r="M6" s="21"/>
      <c r="N6" s="18"/>
      <c r="O6" s="18"/>
      <c r="P6" s="2"/>
    </row>
    <row r="7" spans="2:18" ht="15" customHeight="1" thickBot="1" x14ac:dyDescent="0.4">
      <c r="B7" s="24">
        <f>+'Día 28'!B7+1</f>
        <v>44710</v>
      </c>
      <c r="C7" s="25" t="s">
        <v>10</v>
      </c>
      <c r="D7" s="26" t="s">
        <v>3</v>
      </c>
      <c r="E7" s="27" t="s">
        <v>11</v>
      </c>
      <c r="F7" s="28" t="s">
        <v>5</v>
      </c>
      <c r="G7" s="170" t="s">
        <v>2</v>
      </c>
      <c r="H7" s="171"/>
      <c r="I7" s="29"/>
      <c r="J7" s="29"/>
      <c r="K7" s="5"/>
      <c r="L7" s="29"/>
      <c r="M7" s="29"/>
      <c r="N7" s="29"/>
      <c r="O7" s="30"/>
      <c r="P7" s="3"/>
    </row>
    <row r="8" spans="2:18" ht="15" customHeight="1" x14ac:dyDescent="0.35">
      <c r="B8" s="31" t="s">
        <v>7</v>
      </c>
      <c r="C8" s="54">
        <f>+'Día 28'!C26</f>
        <v>1514406</v>
      </c>
      <c r="D8" s="32" t="s">
        <v>0</v>
      </c>
      <c r="E8" s="32"/>
      <c r="F8" s="10" t="s">
        <v>0</v>
      </c>
      <c r="G8" s="172"/>
      <c r="H8" s="173"/>
      <c r="I8" s="33"/>
      <c r="J8" s="33"/>
      <c r="K8" s="5"/>
      <c r="L8" s="5"/>
      <c r="M8" s="5"/>
      <c r="N8" s="8"/>
      <c r="O8" s="34"/>
    </row>
    <row r="9" spans="2:18" ht="19" customHeight="1" x14ac:dyDescent="0.35">
      <c r="B9" s="35">
        <v>4.1666666666666664E-2</v>
      </c>
      <c r="C9" s="6">
        <v>0</v>
      </c>
      <c r="D9" s="36" t="s">
        <v>0</v>
      </c>
      <c r="E9" s="36" t="s">
        <v>0</v>
      </c>
      <c r="F9" s="11" t="s">
        <v>0</v>
      </c>
      <c r="G9" s="155"/>
      <c r="H9" s="156"/>
      <c r="I9" s="5"/>
      <c r="J9" s="33"/>
      <c r="K9" s="5"/>
      <c r="L9" s="5"/>
      <c r="M9" s="5"/>
      <c r="N9" s="5"/>
      <c r="O9" s="37"/>
      <c r="P9" s="4" t="s">
        <v>0</v>
      </c>
    </row>
    <row r="10" spans="2:18" ht="19" customHeight="1" x14ac:dyDescent="0.35">
      <c r="B10" s="35">
        <v>8.3333333333333329E-2</v>
      </c>
      <c r="C10" s="6">
        <v>0</v>
      </c>
      <c r="D10" s="36">
        <f>+C10-C9</f>
        <v>0</v>
      </c>
      <c r="E10" s="36">
        <f>+D10*0.277777777777778</f>
        <v>0</v>
      </c>
      <c r="F10" s="12"/>
      <c r="G10" s="155"/>
      <c r="H10" s="156"/>
      <c r="I10" s="5"/>
      <c r="J10" s="33"/>
      <c r="K10" s="5"/>
      <c r="L10" s="5"/>
      <c r="M10" s="5"/>
      <c r="N10" s="5"/>
      <c r="O10" s="38"/>
    </row>
    <row r="11" spans="2:18" ht="19" customHeight="1" x14ac:dyDescent="0.35">
      <c r="B11" s="35">
        <v>0.125</v>
      </c>
      <c r="C11" s="6">
        <v>0</v>
      </c>
      <c r="D11" s="36">
        <f t="shared" ref="D11:D32" si="0">+C11-C10</f>
        <v>0</v>
      </c>
      <c r="E11" s="36">
        <f t="shared" ref="E11:E32" si="1">+D11*1000/3600</f>
        <v>0</v>
      </c>
      <c r="F11" s="12"/>
      <c r="G11" s="155"/>
      <c r="H11" s="156"/>
      <c r="I11" s="5"/>
      <c r="J11" s="33"/>
      <c r="K11" s="5"/>
      <c r="L11" s="5"/>
      <c r="M11" s="5"/>
      <c r="N11" s="5"/>
      <c r="O11" s="38"/>
      <c r="R11" s="1" t="s">
        <v>0</v>
      </c>
    </row>
    <row r="12" spans="2:18" ht="19" customHeight="1" x14ac:dyDescent="0.35">
      <c r="B12" s="35">
        <v>0.16666666666666666</v>
      </c>
      <c r="C12" s="6">
        <v>0</v>
      </c>
      <c r="D12" s="36">
        <f t="shared" si="0"/>
        <v>0</v>
      </c>
      <c r="E12" s="36">
        <f t="shared" si="1"/>
        <v>0</v>
      </c>
      <c r="F12" s="12"/>
      <c r="G12" s="155"/>
      <c r="H12" s="156"/>
      <c r="I12" s="5"/>
      <c r="J12" s="33"/>
      <c r="K12" s="5"/>
      <c r="L12" s="5"/>
      <c r="M12" s="5"/>
      <c r="N12" s="5"/>
      <c r="O12" s="38"/>
    </row>
    <row r="13" spans="2:18" ht="19" customHeight="1" x14ac:dyDescent="0.35">
      <c r="B13" s="35">
        <v>0.20833333333333334</v>
      </c>
      <c r="C13" s="6">
        <v>0</v>
      </c>
      <c r="D13" s="36">
        <f t="shared" si="0"/>
        <v>0</v>
      </c>
      <c r="E13" s="36">
        <f t="shared" si="1"/>
        <v>0</v>
      </c>
      <c r="F13" s="12" t="s">
        <v>0</v>
      </c>
      <c r="G13" s="155"/>
      <c r="H13" s="156"/>
      <c r="I13" s="5"/>
      <c r="J13" s="33"/>
      <c r="K13" s="5"/>
      <c r="L13" s="5"/>
      <c r="M13" s="5"/>
      <c r="N13" s="5"/>
      <c r="O13" s="38"/>
    </row>
    <row r="14" spans="2:18" ht="19" customHeight="1" x14ac:dyDescent="0.35">
      <c r="B14" s="35">
        <v>0.25</v>
      </c>
      <c r="C14" s="6">
        <v>0</v>
      </c>
      <c r="D14" s="36">
        <f t="shared" si="0"/>
        <v>0</v>
      </c>
      <c r="E14" s="36">
        <f t="shared" si="1"/>
        <v>0</v>
      </c>
      <c r="F14" s="12" t="s">
        <v>0</v>
      </c>
      <c r="G14" s="155"/>
      <c r="H14" s="156"/>
      <c r="I14" s="5"/>
      <c r="J14" s="33"/>
      <c r="K14" s="5"/>
      <c r="L14" s="5"/>
      <c r="M14" s="5"/>
      <c r="N14" s="5"/>
      <c r="O14" s="38"/>
    </row>
    <row r="15" spans="2:18" ht="19" customHeight="1" x14ac:dyDescent="0.35">
      <c r="B15" s="35">
        <v>0.29166666666666669</v>
      </c>
      <c r="C15" s="6">
        <v>0</v>
      </c>
      <c r="D15" s="36">
        <f t="shared" si="0"/>
        <v>0</v>
      </c>
      <c r="E15" s="36">
        <f t="shared" si="1"/>
        <v>0</v>
      </c>
      <c r="F15" s="12"/>
      <c r="G15" s="155"/>
      <c r="H15" s="156"/>
      <c r="I15" s="5"/>
      <c r="J15" s="33"/>
      <c r="K15" s="5"/>
      <c r="L15" s="5"/>
      <c r="M15" s="5"/>
      <c r="N15" s="5"/>
      <c r="O15" s="38"/>
    </row>
    <row r="16" spans="2:18" ht="19" customHeight="1" x14ac:dyDescent="0.35">
      <c r="B16" s="50">
        <v>0.33333333333333331</v>
      </c>
      <c r="C16" s="130">
        <v>1515963</v>
      </c>
      <c r="D16" s="51">
        <f>+C16-C8</f>
        <v>1557</v>
      </c>
      <c r="E16" s="51">
        <f>+D16*1000/14/3600</f>
        <v>30.892857142857142</v>
      </c>
      <c r="F16" s="56" t="s">
        <v>0</v>
      </c>
      <c r="G16" s="168" t="s">
        <v>0</v>
      </c>
      <c r="H16" s="169"/>
      <c r="I16" s="9"/>
      <c r="J16" s="39"/>
      <c r="K16" s="9"/>
      <c r="L16" s="9"/>
      <c r="M16" s="9"/>
      <c r="N16" s="5"/>
      <c r="O16" s="38"/>
    </row>
    <row r="17" spans="2:15" ht="19" customHeight="1" x14ac:dyDescent="0.35">
      <c r="B17" s="35">
        <v>0.375</v>
      </c>
      <c r="C17" s="6">
        <v>0</v>
      </c>
      <c r="D17" s="36">
        <v>0</v>
      </c>
      <c r="E17" s="36">
        <v>0</v>
      </c>
      <c r="F17" s="12"/>
      <c r="G17" s="155"/>
      <c r="H17" s="156"/>
      <c r="I17" s="5"/>
      <c r="J17" s="33"/>
      <c r="K17" s="5"/>
      <c r="L17" s="5"/>
      <c r="M17" s="5"/>
      <c r="N17" s="5"/>
      <c r="O17" s="38"/>
    </row>
    <row r="18" spans="2:15" ht="19" customHeight="1" x14ac:dyDescent="0.35">
      <c r="B18" s="35">
        <v>0.41666666666666669</v>
      </c>
      <c r="C18" s="6">
        <v>0</v>
      </c>
      <c r="D18" s="36">
        <f t="shared" si="0"/>
        <v>0</v>
      </c>
      <c r="E18" s="36">
        <f t="shared" si="1"/>
        <v>0</v>
      </c>
      <c r="F18" s="12"/>
      <c r="G18" s="155"/>
      <c r="H18" s="156"/>
      <c r="I18" s="5"/>
      <c r="J18" s="33"/>
      <c r="K18" s="5"/>
      <c r="L18" s="5"/>
      <c r="M18" s="5"/>
      <c r="N18" s="5"/>
      <c r="O18" s="38"/>
    </row>
    <row r="19" spans="2:15" ht="19" customHeight="1" x14ac:dyDescent="0.35">
      <c r="B19" s="35">
        <v>0.45833333333333331</v>
      </c>
      <c r="C19" s="6">
        <v>0</v>
      </c>
      <c r="D19" s="36">
        <f t="shared" si="0"/>
        <v>0</v>
      </c>
      <c r="E19" s="36">
        <f t="shared" si="1"/>
        <v>0</v>
      </c>
      <c r="F19" s="12"/>
      <c r="G19" s="155"/>
      <c r="H19" s="156"/>
      <c r="I19" s="5"/>
      <c r="J19" s="33"/>
      <c r="K19" s="5"/>
      <c r="L19" s="5"/>
      <c r="M19" s="5"/>
      <c r="N19" s="5"/>
      <c r="O19" s="38"/>
    </row>
    <row r="20" spans="2:15" ht="19" customHeight="1" x14ac:dyDescent="0.35">
      <c r="B20" s="35">
        <v>0.5</v>
      </c>
      <c r="C20" s="6">
        <v>0</v>
      </c>
      <c r="D20" s="36">
        <f t="shared" si="0"/>
        <v>0</v>
      </c>
      <c r="E20" s="36">
        <f t="shared" si="1"/>
        <v>0</v>
      </c>
      <c r="F20" s="12"/>
      <c r="G20" s="155"/>
      <c r="H20" s="156"/>
      <c r="I20" s="5"/>
      <c r="J20" s="33"/>
      <c r="K20" s="5"/>
      <c r="L20" s="5"/>
      <c r="M20" s="5"/>
      <c r="N20" s="5"/>
      <c r="O20" s="38"/>
    </row>
    <row r="21" spans="2:15" ht="19" customHeight="1" x14ac:dyDescent="0.35">
      <c r="B21" s="50">
        <v>0.54166666666666663</v>
      </c>
      <c r="C21" s="129">
        <v>1516488</v>
      </c>
      <c r="D21" s="51">
        <f>+C21-C16</f>
        <v>525</v>
      </c>
      <c r="E21" s="51">
        <f>+D21*1000/5/3600</f>
        <v>29.166666666666668</v>
      </c>
      <c r="F21" s="56"/>
      <c r="G21" s="168"/>
      <c r="H21" s="169"/>
      <c r="I21" s="9"/>
      <c r="J21" s="39"/>
      <c r="K21" s="9"/>
      <c r="L21" s="9"/>
      <c r="M21" s="9"/>
      <c r="N21" s="9"/>
      <c r="O21" s="38"/>
    </row>
    <row r="22" spans="2:15" ht="19" customHeight="1" x14ac:dyDescent="0.35">
      <c r="B22" s="35">
        <v>0.58333333333333337</v>
      </c>
      <c r="C22" s="6">
        <v>0</v>
      </c>
      <c r="D22" s="36">
        <v>0</v>
      </c>
      <c r="E22" s="36">
        <v>0</v>
      </c>
      <c r="F22" s="13"/>
      <c r="G22" s="155"/>
      <c r="H22" s="156"/>
      <c r="I22" s="9"/>
      <c r="J22" s="39"/>
      <c r="K22" s="9"/>
      <c r="L22" s="9"/>
      <c r="M22" s="9"/>
      <c r="N22" s="5"/>
      <c r="O22" s="41"/>
    </row>
    <row r="23" spans="2:15" ht="19" customHeight="1" x14ac:dyDescent="0.35">
      <c r="B23" s="35">
        <v>0.625</v>
      </c>
      <c r="C23" s="6">
        <v>0</v>
      </c>
      <c r="D23" s="36">
        <f t="shared" si="0"/>
        <v>0</v>
      </c>
      <c r="E23" s="36">
        <f t="shared" si="1"/>
        <v>0</v>
      </c>
      <c r="F23" s="13"/>
      <c r="G23" s="155"/>
      <c r="H23" s="156"/>
      <c r="I23" s="9"/>
      <c r="J23" s="39"/>
      <c r="K23" s="9"/>
      <c r="L23" s="9"/>
      <c r="M23" s="9"/>
      <c r="N23" s="5"/>
      <c r="O23" s="41"/>
    </row>
    <row r="24" spans="2:15" ht="19" customHeight="1" x14ac:dyDescent="0.35">
      <c r="B24" s="35">
        <v>0.66666666666666663</v>
      </c>
      <c r="C24" s="6">
        <v>0</v>
      </c>
      <c r="D24" s="36">
        <f t="shared" si="0"/>
        <v>0</v>
      </c>
      <c r="E24" s="36">
        <f t="shared" si="1"/>
        <v>0</v>
      </c>
      <c r="F24" s="55"/>
      <c r="G24" s="182"/>
      <c r="H24" s="183"/>
      <c r="I24" s="9"/>
      <c r="J24" s="39"/>
      <c r="K24" s="9"/>
      <c r="L24" s="9"/>
      <c r="M24" s="9"/>
      <c r="N24" s="5"/>
      <c r="O24" s="41"/>
    </row>
    <row r="25" spans="2:15" ht="19" customHeight="1" x14ac:dyDescent="0.35">
      <c r="B25" s="35">
        <v>0.70833333333333337</v>
      </c>
      <c r="C25" s="6">
        <v>0</v>
      </c>
      <c r="D25" s="36">
        <f t="shared" si="0"/>
        <v>0</v>
      </c>
      <c r="E25" s="36">
        <f t="shared" si="1"/>
        <v>0</v>
      </c>
      <c r="F25" s="13"/>
      <c r="G25" s="155"/>
      <c r="H25" s="156"/>
      <c r="I25" s="9"/>
      <c r="J25" s="39"/>
      <c r="K25" s="9"/>
      <c r="L25" s="9"/>
      <c r="M25" s="9"/>
      <c r="N25" s="5"/>
      <c r="O25" s="41"/>
    </row>
    <row r="26" spans="2:15" ht="19" customHeight="1" x14ac:dyDescent="0.35">
      <c r="B26" s="50">
        <v>0.75</v>
      </c>
      <c r="C26" s="131">
        <v>1517001</v>
      </c>
      <c r="D26" s="51">
        <f>+C26-C21</f>
        <v>513</v>
      </c>
      <c r="E26" s="51">
        <f>+D26*1000/5/3600</f>
        <v>28.5</v>
      </c>
      <c r="F26" s="52"/>
      <c r="G26" s="168"/>
      <c r="H26" s="169"/>
      <c r="I26" s="9"/>
      <c r="J26" s="39"/>
      <c r="K26" s="9"/>
      <c r="L26" s="9"/>
      <c r="M26" s="9"/>
      <c r="N26" s="5"/>
      <c r="O26" s="38"/>
    </row>
    <row r="27" spans="2:15" ht="19" customHeight="1" x14ac:dyDescent="0.35">
      <c r="B27" s="35">
        <v>0.79166666666666663</v>
      </c>
      <c r="C27" s="6">
        <v>0</v>
      </c>
      <c r="D27" s="36">
        <v>0</v>
      </c>
      <c r="E27" s="36">
        <v>0</v>
      </c>
      <c r="F27" s="13"/>
      <c r="G27" s="155"/>
      <c r="H27" s="156"/>
      <c r="I27" s="5"/>
      <c r="J27" s="33"/>
      <c r="K27" s="5"/>
      <c r="L27" s="5"/>
      <c r="M27" s="5"/>
      <c r="N27" s="5"/>
      <c r="O27" s="41"/>
    </row>
    <row r="28" spans="2:15" ht="19" customHeight="1" x14ac:dyDescent="0.35">
      <c r="B28" s="35">
        <v>0.83333333333333337</v>
      </c>
      <c r="C28" s="6">
        <v>0</v>
      </c>
      <c r="D28" s="36">
        <f t="shared" si="0"/>
        <v>0</v>
      </c>
      <c r="E28" s="36">
        <f t="shared" si="1"/>
        <v>0</v>
      </c>
      <c r="F28" s="13"/>
      <c r="G28" s="155"/>
      <c r="H28" s="156"/>
      <c r="I28" s="5"/>
      <c r="J28" s="33"/>
      <c r="K28" s="5"/>
      <c r="L28" s="5"/>
      <c r="M28" s="5"/>
      <c r="N28" s="5"/>
      <c r="O28" s="41"/>
    </row>
    <row r="29" spans="2:15" ht="19" customHeight="1" x14ac:dyDescent="0.35">
      <c r="B29" s="35">
        <v>0.875</v>
      </c>
      <c r="C29" s="6">
        <v>0</v>
      </c>
      <c r="D29" s="36">
        <f t="shared" si="0"/>
        <v>0</v>
      </c>
      <c r="E29" s="36">
        <f t="shared" si="1"/>
        <v>0</v>
      </c>
      <c r="F29" s="13"/>
      <c r="G29" s="155"/>
      <c r="H29" s="156"/>
      <c r="I29" s="5"/>
      <c r="J29" s="33"/>
      <c r="K29" s="5"/>
      <c r="L29" s="5"/>
      <c r="M29" s="5"/>
      <c r="N29" s="5"/>
      <c r="O29" s="41"/>
    </row>
    <row r="30" spans="2:15" ht="19" customHeight="1" x14ac:dyDescent="0.35">
      <c r="B30" s="35">
        <v>0.91666666666666663</v>
      </c>
      <c r="C30" s="6">
        <v>0</v>
      </c>
      <c r="D30" s="36">
        <f t="shared" si="0"/>
        <v>0</v>
      </c>
      <c r="E30" s="36">
        <f t="shared" si="1"/>
        <v>0</v>
      </c>
      <c r="F30" s="13"/>
      <c r="G30" s="155"/>
      <c r="H30" s="156"/>
      <c r="I30" s="5"/>
      <c r="J30" s="33"/>
      <c r="K30" s="5"/>
      <c r="L30" s="5"/>
      <c r="M30" s="5"/>
      <c r="N30" s="5"/>
      <c r="O30" s="41"/>
    </row>
    <row r="31" spans="2:15" ht="19" customHeight="1" x14ac:dyDescent="0.35">
      <c r="B31" s="35">
        <v>0.95833333333333337</v>
      </c>
      <c r="C31" s="6">
        <v>0</v>
      </c>
      <c r="D31" s="36">
        <f t="shared" si="0"/>
        <v>0</v>
      </c>
      <c r="E31" s="36">
        <f t="shared" si="1"/>
        <v>0</v>
      </c>
      <c r="F31" s="13"/>
      <c r="G31" s="155"/>
      <c r="H31" s="156"/>
      <c r="I31" s="5"/>
      <c r="J31" s="33"/>
      <c r="K31" s="5"/>
      <c r="L31" s="5"/>
      <c r="M31" s="5"/>
      <c r="N31" s="5"/>
      <c r="O31" s="41"/>
    </row>
    <row r="32" spans="2:15" ht="19" customHeight="1" thickBot="1" x14ac:dyDescent="0.4">
      <c r="B32" s="42">
        <v>1</v>
      </c>
      <c r="C32" s="7">
        <v>0</v>
      </c>
      <c r="D32" s="43">
        <f t="shared" si="0"/>
        <v>0</v>
      </c>
      <c r="E32" s="43">
        <f t="shared" si="1"/>
        <v>0</v>
      </c>
      <c r="F32" s="14"/>
      <c r="G32" s="157"/>
      <c r="H32" s="158"/>
      <c r="I32" s="5"/>
      <c r="J32" s="33"/>
      <c r="K32" s="5"/>
      <c r="L32" s="5"/>
      <c r="M32" s="5"/>
      <c r="N32" s="5"/>
      <c r="O32" s="41"/>
    </row>
    <row r="33" spans="2:15" ht="19" customHeight="1" x14ac:dyDescent="0.35">
      <c r="B33" s="45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5"/>
      <c r="O33" s="46"/>
    </row>
    <row r="34" spans="2:15" ht="19" customHeight="1" x14ac:dyDescent="0.35">
      <c r="B34" s="45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5"/>
      <c r="O34" s="46"/>
    </row>
    <row r="35" spans="2:15" ht="19" customHeight="1" x14ac:dyDescent="0.35">
      <c r="B35" s="45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5"/>
      <c r="O35" s="46"/>
    </row>
    <row r="36" spans="2:15" ht="19" customHeight="1" x14ac:dyDescent="0.35">
      <c r="B36" s="45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5"/>
      <c r="O36" s="46"/>
    </row>
    <row r="37" spans="2:15" ht="19" customHeight="1" x14ac:dyDescent="0.35">
      <c r="B37" s="45"/>
      <c r="C37" s="46"/>
      <c r="D37" s="46"/>
      <c r="E37" s="46"/>
      <c r="F37" s="46"/>
      <c r="G37" s="46"/>
      <c r="H37" s="46" t="s">
        <v>9</v>
      </c>
      <c r="I37" s="46"/>
      <c r="J37" s="46"/>
      <c r="K37" s="46"/>
      <c r="L37" s="46"/>
      <c r="M37" s="46"/>
      <c r="N37" s="5"/>
      <c r="O37" s="46"/>
    </row>
    <row r="38" spans="2:15" ht="19" customHeight="1" x14ac:dyDescent="0.35">
      <c r="B38" s="45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5"/>
      <c r="O38" s="47"/>
    </row>
    <row r="39" spans="2:15" ht="19" customHeight="1" x14ac:dyDescent="0.35">
      <c r="B39" s="45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5"/>
      <c r="O39" s="48"/>
    </row>
    <row r="40" spans="2:15" ht="19" customHeight="1" x14ac:dyDescent="0.35">
      <c r="B40" s="45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5"/>
      <c r="O40" s="48"/>
    </row>
    <row r="41" spans="2:15" ht="19" customHeight="1" x14ac:dyDescent="0.35">
      <c r="B41" s="45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5"/>
      <c r="O41" s="47"/>
    </row>
    <row r="42" spans="2:15" ht="19" customHeight="1" x14ac:dyDescent="0.35">
      <c r="B42" s="45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5"/>
      <c r="O42" s="47"/>
    </row>
    <row r="43" spans="2:15" ht="19" customHeight="1" x14ac:dyDescent="0.35">
      <c r="B43" s="45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5"/>
      <c r="O43" s="47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2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  <legacyDrawing r:id="rId3"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R43"/>
  <sheetViews>
    <sheetView showGridLines="0" showWhiteSpace="0" topLeftCell="A12" zoomScale="85" zoomScaleNormal="85" zoomScalePageLayoutView="70" workbookViewId="0">
      <selection activeCell="D28" sqref="D28"/>
    </sheetView>
  </sheetViews>
  <sheetFormatPr baseColWidth="10" defaultColWidth="11.453125" defaultRowHeight="14.5" x14ac:dyDescent="0.35"/>
  <cols>
    <col min="1" max="1" width="1.26953125" style="1" customWidth="1"/>
    <col min="2" max="2" width="25.81640625" style="1" bestFit="1" customWidth="1"/>
    <col min="3" max="5" width="18.7265625" style="1" customWidth="1"/>
    <col min="6" max="6" width="93.54296875" style="1" customWidth="1"/>
    <col min="7" max="7" width="10.7265625" style="1" customWidth="1"/>
    <col min="8" max="8" width="14.453125" style="1" customWidth="1"/>
    <col min="9" max="9" width="10.7265625" style="1" customWidth="1"/>
    <col min="10" max="10" width="2.7265625" style="1" customWidth="1"/>
    <col min="11" max="11" width="10.7265625" style="1" customWidth="1"/>
    <col min="12" max="12" width="14.54296875" style="1" customWidth="1"/>
    <col min="13" max="13" width="10.7265625" style="1" customWidth="1"/>
    <col min="14" max="14" width="18" style="1" customWidth="1"/>
    <col min="15" max="15" width="68.7265625" style="1" customWidth="1"/>
    <col min="16" max="16384" width="11.453125" style="1"/>
  </cols>
  <sheetData>
    <row r="1" spans="2:18" ht="15" customHeight="1" thickBot="1" x14ac:dyDescent="0.4">
      <c r="C1" s="1" t="s">
        <v>0</v>
      </c>
    </row>
    <row r="2" spans="2:18" ht="18.75" customHeight="1" x14ac:dyDescent="0.35">
      <c r="B2" s="174"/>
      <c r="C2" s="175"/>
      <c r="D2" s="159" t="s">
        <v>4</v>
      </c>
      <c r="E2" s="160"/>
      <c r="F2" s="160"/>
      <c r="G2" s="160"/>
      <c r="H2" s="161"/>
      <c r="I2" s="16"/>
      <c r="J2" s="17"/>
      <c r="K2" s="17"/>
      <c r="L2" s="17"/>
      <c r="M2" s="17"/>
      <c r="N2" s="17"/>
      <c r="O2" s="17"/>
      <c r="P2" s="2"/>
    </row>
    <row r="3" spans="2:18" ht="18.75" customHeight="1" thickBot="1" x14ac:dyDescent="0.4">
      <c r="B3" s="176"/>
      <c r="C3" s="177"/>
      <c r="D3" s="162"/>
      <c r="E3" s="163"/>
      <c r="F3" s="163"/>
      <c r="G3" s="163"/>
      <c r="H3" s="164"/>
      <c r="I3" s="16"/>
      <c r="J3" s="17"/>
      <c r="K3" s="17"/>
      <c r="L3" s="17"/>
      <c r="M3" s="17"/>
      <c r="N3" s="17"/>
      <c r="O3" s="17"/>
      <c r="P3" s="2"/>
    </row>
    <row r="4" spans="2:18" ht="6.75" customHeight="1" thickBot="1" x14ac:dyDescent="0.4"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2"/>
    </row>
    <row r="5" spans="2:18" ht="22.5" customHeight="1" thickBot="1" x14ac:dyDescent="0.4">
      <c r="B5" s="19" t="s">
        <v>1</v>
      </c>
      <c r="C5" s="20" t="s">
        <v>8</v>
      </c>
      <c r="D5" s="165" t="s">
        <v>6</v>
      </c>
      <c r="E5" s="166"/>
      <c r="F5" s="166"/>
      <c r="G5" s="166"/>
      <c r="H5" s="167"/>
      <c r="I5" s="21"/>
      <c r="J5" s="21"/>
      <c r="K5" s="21"/>
      <c r="L5" s="21"/>
      <c r="M5" s="21"/>
      <c r="N5" s="18"/>
      <c r="O5" s="18"/>
      <c r="P5" s="2"/>
    </row>
    <row r="6" spans="2:18" ht="6" customHeight="1" thickBot="1" x14ac:dyDescent="0.4">
      <c r="B6" s="18"/>
      <c r="C6" s="22"/>
      <c r="D6" s="23"/>
      <c r="E6" s="23"/>
      <c r="F6" s="23"/>
      <c r="G6" s="23"/>
      <c r="H6" s="23"/>
      <c r="I6" s="23"/>
      <c r="J6" s="23"/>
      <c r="K6" s="23"/>
      <c r="L6" s="21"/>
      <c r="M6" s="21"/>
      <c r="N6" s="18"/>
      <c r="O6" s="18"/>
      <c r="P6" s="2"/>
    </row>
    <row r="7" spans="2:18" ht="15" customHeight="1" thickBot="1" x14ac:dyDescent="0.4">
      <c r="B7" s="24">
        <f>+'Día 29'!B7+1</f>
        <v>44711</v>
      </c>
      <c r="C7" s="25" t="s">
        <v>10</v>
      </c>
      <c r="D7" s="26" t="s">
        <v>3</v>
      </c>
      <c r="E7" s="27" t="s">
        <v>11</v>
      </c>
      <c r="F7" s="28" t="s">
        <v>5</v>
      </c>
      <c r="G7" s="170" t="s">
        <v>2</v>
      </c>
      <c r="H7" s="171"/>
      <c r="I7" s="29"/>
      <c r="J7" s="29"/>
      <c r="K7" s="5"/>
      <c r="L7" s="29"/>
      <c r="M7" s="29"/>
      <c r="N7" s="29"/>
      <c r="O7" s="30"/>
      <c r="P7" s="3"/>
    </row>
    <row r="8" spans="2:18" ht="15" customHeight="1" x14ac:dyDescent="0.35">
      <c r="B8" s="31" t="s">
        <v>7</v>
      </c>
      <c r="C8" s="54">
        <f>+'Día 29'!C26</f>
        <v>1517001</v>
      </c>
      <c r="D8" s="32" t="s">
        <v>0</v>
      </c>
      <c r="E8" s="32"/>
      <c r="F8" s="10" t="s">
        <v>0</v>
      </c>
      <c r="G8" s="172"/>
      <c r="H8" s="173"/>
      <c r="I8" s="33"/>
      <c r="J8" s="33"/>
      <c r="K8" s="5"/>
      <c r="L8" s="5"/>
      <c r="M8" s="5"/>
      <c r="N8" s="8"/>
      <c r="O8" s="34"/>
    </row>
    <row r="9" spans="2:18" ht="19" customHeight="1" x14ac:dyDescent="0.35">
      <c r="B9" s="35">
        <v>4.1666666666666664E-2</v>
      </c>
      <c r="C9" s="6">
        <v>0</v>
      </c>
      <c r="D9" s="36" t="s">
        <v>0</v>
      </c>
      <c r="E9" s="36" t="s">
        <v>0</v>
      </c>
      <c r="F9" s="11" t="s">
        <v>0</v>
      </c>
      <c r="G9" s="155"/>
      <c r="H9" s="156"/>
      <c r="I9" s="5"/>
      <c r="J9" s="33"/>
      <c r="K9" s="5"/>
      <c r="L9" s="5"/>
      <c r="M9" s="5"/>
      <c r="N9" s="5"/>
      <c r="O9" s="37"/>
      <c r="P9" s="4" t="s">
        <v>0</v>
      </c>
    </row>
    <row r="10" spans="2:18" ht="19" customHeight="1" x14ac:dyDescent="0.35">
      <c r="B10" s="35">
        <v>8.3333333333333329E-2</v>
      </c>
      <c r="C10" s="6">
        <v>0</v>
      </c>
      <c r="D10" s="36">
        <f>+C10-C9</f>
        <v>0</v>
      </c>
      <c r="E10" s="36">
        <f>+D10*0.277777777777778</f>
        <v>0</v>
      </c>
      <c r="F10" s="12"/>
      <c r="G10" s="155"/>
      <c r="H10" s="156"/>
      <c r="I10" s="5"/>
      <c r="J10" s="33"/>
      <c r="K10" s="5"/>
      <c r="L10" s="5"/>
      <c r="M10" s="5"/>
      <c r="N10" s="5"/>
      <c r="O10" s="38"/>
    </row>
    <row r="11" spans="2:18" ht="19" customHeight="1" x14ac:dyDescent="0.35">
      <c r="B11" s="35">
        <v>0.125</v>
      </c>
      <c r="C11" s="6">
        <v>0</v>
      </c>
      <c r="D11" s="36">
        <f t="shared" ref="D11:D32" si="0">+C11-C10</f>
        <v>0</v>
      </c>
      <c r="E11" s="36">
        <f t="shared" ref="E11:E32" si="1">+D11*1000/3600</f>
        <v>0</v>
      </c>
      <c r="F11" s="12"/>
      <c r="G11" s="155"/>
      <c r="H11" s="156"/>
      <c r="I11" s="5"/>
      <c r="J11" s="33"/>
      <c r="K11" s="5"/>
      <c r="L11" s="5"/>
      <c r="M11" s="5"/>
      <c r="N11" s="5"/>
      <c r="O11" s="38"/>
      <c r="R11" s="1" t="s">
        <v>0</v>
      </c>
    </row>
    <row r="12" spans="2:18" ht="19" customHeight="1" x14ac:dyDescent="0.35">
      <c r="B12" s="35">
        <v>0.16666666666666666</v>
      </c>
      <c r="C12" s="6">
        <v>0</v>
      </c>
      <c r="D12" s="36">
        <f t="shared" si="0"/>
        <v>0</v>
      </c>
      <c r="E12" s="36">
        <f t="shared" si="1"/>
        <v>0</v>
      </c>
      <c r="F12" s="12"/>
      <c r="G12" s="155"/>
      <c r="H12" s="156"/>
      <c r="I12" s="5"/>
      <c r="J12" s="33"/>
      <c r="K12" s="5"/>
      <c r="L12" s="5"/>
      <c r="M12" s="5"/>
      <c r="N12" s="5"/>
      <c r="O12" s="38"/>
    </row>
    <row r="13" spans="2:18" ht="19" customHeight="1" x14ac:dyDescent="0.35">
      <c r="B13" s="35">
        <v>0.20833333333333334</v>
      </c>
      <c r="C13" s="6">
        <v>0</v>
      </c>
      <c r="D13" s="36">
        <f t="shared" si="0"/>
        <v>0</v>
      </c>
      <c r="E13" s="36">
        <f t="shared" si="1"/>
        <v>0</v>
      </c>
      <c r="F13" s="12" t="s">
        <v>0</v>
      </c>
      <c r="G13" s="155"/>
      <c r="H13" s="156"/>
      <c r="I13" s="5"/>
      <c r="J13" s="33"/>
      <c r="K13" s="5"/>
      <c r="L13" s="5"/>
      <c r="M13" s="5"/>
      <c r="N13" s="5"/>
      <c r="O13" s="38"/>
    </row>
    <row r="14" spans="2:18" ht="19" customHeight="1" x14ac:dyDescent="0.35">
      <c r="B14" s="35">
        <v>0.25</v>
      </c>
      <c r="C14" s="6">
        <v>0</v>
      </c>
      <c r="D14" s="36">
        <f t="shared" si="0"/>
        <v>0</v>
      </c>
      <c r="E14" s="36">
        <f t="shared" si="1"/>
        <v>0</v>
      </c>
      <c r="F14" s="12" t="s">
        <v>0</v>
      </c>
      <c r="G14" s="155"/>
      <c r="H14" s="156"/>
      <c r="I14" s="5"/>
      <c r="J14" s="33"/>
      <c r="K14" s="5"/>
      <c r="L14" s="5"/>
      <c r="M14" s="5"/>
      <c r="N14" s="5"/>
      <c r="O14" s="38"/>
    </row>
    <row r="15" spans="2:18" ht="19" customHeight="1" x14ac:dyDescent="0.35">
      <c r="B15" s="35">
        <v>0.29166666666666669</v>
      </c>
      <c r="C15" s="6">
        <v>0</v>
      </c>
      <c r="D15" s="36">
        <f t="shared" si="0"/>
        <v>0</v>
      </c>
      <c r="E15" s="36">
        <f t="shared" si="1"/>
        <v>0</v>
      </c>
      <c r="F15" s="12"/>
      <c r="G15" s="155"/>
      <c r="H15" s="156"/>
      <c r="I15" s="5"/>
      <c r="J15" s="33"/>
      <c r="K15" s="5"/>
      <c r="L15" s="5"/>
      <c r="M15" s="5"/>
      <c r="N15" s="5"/>
      <c r="O15" s="38"/>
    </row>
    <row r="16" spans="2:18" ht="19" customHeight="1" x14ac:dyDescent="0.35">
      <c r="B16" s="50">
        <v>0.33333333333333331</v>
      </c>
      <c r="C16" s="132">
        <v>1518437</v>
      </c>
      <c r="D16" s="51">
        <f>+C16-C8</f>
        <v>1436</v>
      </c>
      <c r="E16" s="51">
        <f>+D16*1000/14/3600</f>
        <v>28.49206349206349</v>
      </c>
      <c r="F16" s="56" t="s">
        <v>0</v>
      </c>
      <c r="G16" s="168" t="s">
        <v>0</v>
      </c>
      <c r="H16" s="169"/>
      <c r="I16" s="9"/>
      <c r="J16" s="39"/>
      <c r="K16" s="9"/>
      <c r="L16" s="9"/>
      <c r="M16" s="9"/>
      <c r="N16" s="5"/>
      <c r="O16" s="38"/>
    </row>
    <row r="17" spans="2:15" ht="19" customHeight="1" x14ac:dyDescent="0.35">
      <c r="B17" s="35">
        <v>0.375</v>
      </c>
      <c r="C17" s="6">
        <v>0</v>
      </c>
      <c r="D17" s="36">
        <v>0</v>
      </c>
      <c r="E17" s="36">
        <v>0</v>
      </c>
      <c r="F17" s="12"/>
      <c r="G17" s="155"/>
      <c r="H17" s="156"/>
      <c r="I17" s="5"/>
      <c r="J17" s="33"/>
      <c r="K17" s="5"/>
      <c r="L17" s="5"/>
      <c r="M17" s="5"/>
      <c r="N17" s="5"/>
      <c r="O17" s="38"/>
    </row>
    <row r="18" spans="2:15" ht="19" customHeight="1" x14ac:dyDescent="0.35">
      <c r="B18" s="35">
        <v>0.41666666666666669</v>
      </c>
      <c r="C18" s="6">
        <v>0</v>
      </c>
      <c r="D18" s="36">
        <f t="shared" si="0"/>
        <v>0</v>
      </c>
      <c r="E18" s="36">
        <f t="shared" si="1"/>
        <v>0</v>
      </c>
      <c r="F18" s="12"/>
      <c r="G18" s="155"/>
      <c r="H18" s="156"/>
      <c r="I18" s="5"/>
      <c r="J18" s="33"/>
      <c r="K18" s="5"/>
      <c r="L18" s="5"/>
      <c r="M18" s="5"/>
      <c r="N18" s="5"/>
      <c r="O18" s="38"/>
    </row>
    <row r="19" spans="2:15" ht="19" customHeight="1" x14ac:dyDescent="0.35">
      <c r="B19" s="35">
        <v>0.45833333333333331</v>
      </c>
      <c r="C19" s="6">
        <v>0</v>
      </c>
      <c r="D19" s="36">
        <f t="shared" si="0"/>
        <v>0</v>
      </c>
      <c r="E19" s="36">
        <f t="shared" si="1"/>
        <v>0</v>
      </c>
      <c r="F19" s="12"/>
      <c r="G19" s="155"/>
      <c r="H19" s="156"/>
      <c r="I19" s="5"/>
      <c r="J19" s="33"/>
      <c r="K19" s="5"/>
      <c r="L19" s="5"/>
      <c r="M19" s="5"/>
      <c r="N19" s="5"/>
      <c r="O19" s="38"/>
    </row>
    <row r="20" spans="2:15" ht="19" customHeight="1" x14ac:dyDescent="0.35">
      <c r="B20" s="35">
        <v>0.5</v>
      </c>
      <c r="C20" s="6">
        <v>0</v>
      </c>
      <c r="D20" s="36">
        <f t="shared" si="0"/>
        <v>0</v>
      </c>
      <c r="E20" s="36">
        <f t="shared" si="1"/>
        <v>0</v>
      </c>
      <c r="F20" s="12"/>
      <c r="G20" s="155"/>
      <c r="H20" s="156"/>
      <c r="I20" s="5"/>
      <c r="J20" s="33"/>
      <c r="K20" s="5"/>
      <c r="L20" s="5"/>
      <c r="M20" s="5"/>
      <c r="N20" s="5"/>
      <c r="O20" s="38"/>
    </row>
    <row r="21" spans="2:15" ht="19" customHeight="1" x14ac:dyDescent="0.35">
      <c r="B21" s="50">
        <v>0.54166666666666663</v>
      </c>
      <c r="C21" s="132">
        <v>1518940</v>
      </c>
      <c r="D21" s="51">
        <f>+C21-C16</f>
        <v>503</v>
      </c>
      <c r="E21" s="51">
        <f>+D21*1000/5/3600</f>
        <v>27.944444444444443</v>
      </c>
      <c r="F21" s="56"/>
      <c r="G21" s="168"/>
      <c r="H21" s="169"/>
      <c r="I21" s="9"/>
      <c r="J21" s="39"/>
      <c r="K21" s="9"/>
      <c r="L21" s="9"/>
      <c r="M21" s="9"/>
      <c r="N21" s="9"/>
      <c r="O21" s="38"/>
    </row>
    <row r="22" spans="2:15" ht="19" customHeight="1" x14ac:dyDescent="0.35">
      <c r="B22" s="35">
        <v>0.58333333333333337</v>
      </c>
      <c r="C22" s="6">
        <v>0</v>
      </c>
      <c r="D22" s="36">
        <v>0</v>
      </c>
      <c r="E22" s="36">
        <v>0</v>
      </c>
      <c r="F22" s="13"/>
      <c r="G22" s="155"/>
      <c r="H22" s="156"/>
      <c r="I22" s="9"/>
      <c r="J22" s="39"/>
      <c r="K22" s="9"/>
      <c r="L22" s="9"/>
      <c r="M22" s="9"/>
      <c r="N22" s="5"/>
      <c r="O22" s="41"/>
    </row>
    <row r="23" spans="2:15" ht="19" customHeight="1" x14ac:dyDescent="0.35">
      <c r="B23" s="35">
        <v>0.625</v>
      </c>
      <c r="C23" s="6">
        <v>0</v>
      </c>
      <c r="D23" s="36">
        <f t="shared" si="0"/>
        <v>0</v>
      </c>
      <c r="E23" s="36">
        <f t="shared" si="1"/>
        <v>0</v>
      </c>
      <c r="F23" s="13"/>
      <c r="G23" s="155"/>
      <c r="H23" s="156"/>
      <c r="I23" s="9"/>
      <c r="J23" s="39"/>
      <c r="K23" s="9"/>
      <c r="L23" s="9"/>
      <c r="M23" s="9"/>
      <c r="N23" s="5"/>
      <c r="O23" s="41"/>
    </row>
    <row r="24" spans="2:15" ht="19" customHeight="1" x14ac:dyDescent="0.35">
      <c r="B24" s="35">
        <v>0.66666666666666663</v>
      </c>
      <c r="C24" s="6">
        <v>0</v>
      </c>
      <c r="D24" s="36">
        <f t="shared" si="0"/>
        <v>0</v>
      </c>
      <c r="E24" s="36">
        <f t="shared" si="1"/>
        <v>0</v>
      </c>
      <c r="F24" s="55"/>
      <c r="G24" s="182"/>
      <c r="H24" s="183"/>
      <c r="I24" s="9"/>
      <c r="J24" s="39"/>
      <c r="K24" s="9"/>
      <c r="L24" s="9"/>
      <c r="M24" s="9"/>
      <c r="N24" s="5"/>
      <c r="O24" s="41"/>
    </row>
    <row r="25" spans="2:15" ht="19" customHeight="1" x14ac:dyDescent="0.35">
      <c r="B25" s="35">
        <v>0.70833333333333337</v>
      </c>
      <c r="C25" s="6">
        <v>0</v>
      </c>
      <c r="D25" s="36">
        <f t="shared" si="0"/>
        <v>0</v>
      </c>
      <c r="E25" s="36">
        <f t="shared" si="1"/>
        <v>0</v>
      </c>
      <c r="F25" s="13"/>
      <c r="G25" s="155"/>
      <c r="H25" s="156"/>
      <c r="I25" s="9"/>
      <c r="J25" s="39"/>
      <c r="K25" s="9"/>
      <c r="L25" s="9"/>
      <c r="M25" s="9"/>
      <c r="N25" s="5"/>
      <c r="O25" s="41"/>
    </row>
    <row r="26" spans="2:15" ht="19" customHeight="1" x14ac:dyDescent="0.35">
      <c r="B26" s="50">
        <v>0.75</v>
      </c>
      <c r="C26" s="98">
        <v>1519438</v>
      </c>
      <c r="D26" s="51">
        <f>+C26-C21</f>
        <v>498</v>
      </c>
      <c r="E26" s="51">
        <f>+D26*1000/5/3600</f>
        <v>27.666666666666668</v>
      </c>
      <c r="F26" s="52"/>
      <c r="G26" s="168"/>
      <c r="H26" s="169"/>
      <c r="I26" s="9"/>
      <c r="J26" s="39"/>
      <c r="K26" s="9"/>
      <c r="L26" s="9"/>
      <c r="M26" s="9"/>
      <c r="N26" s="5"/>
      <c r="O26" s="38"/>
    </row>
    <row r="27" spans="2:15" ht="19" customHeight="1" x14ac:dyDescent="0.35">
      <c r="B27" s="35">
        <v>0.79166666666666663</v>
      </c>
      <c r="C27" s="6">
        <v>0</v>
      </c>
      <c r="D27" s="36">
        <v>0</v>
      </c>
      <c r="E27" s="36">
        <v>0</v>
      </c>
      <c r="F27" s="13"/>
      <c r="G27" s="155"/>
      <c r="H27" s="156"/>
      <c r="I27" s="5"/>
      <c r="J27" s="33"/>
      <c r="K27" s="5"/>
      <c r="L27" s="5"/>
      <c r="M27" s="5"/>
      <c r="N27" s="5"/>
      <c r="O27" s="41"/>
    </row>
    <row r="28" spans="2:15" ht="19" customHeight="1" x14ac:dyDescent="0.35">
      <c r="B28" s="35">
        <v>0.83333333333333337</v>
      </c>
      <c r="C28" s="6">
        <v>0</v>
      </c>
      <c r="D28" s="36">
        <f t="shared" si="0"/>
        <v>0</v>
      </c>
      <c r="E28" s="36">
        <f t="shared" si="1"/>
        <v>0</v>
      </c>
      <c r="F28" s="13"/>
      <c r="G28" s="155"/>
      <c r="H28" s="156"/>
      <c r="I28" s="5"/>
      <c r="J28" s="33"/>
      <c r="K28" s="5"/>
      <c r="L28" s="5"/>
      <c r="M28" s="5"/>
      <c r="N28" s="5"/>
      <c r="O28" s="41"/>
    </row>
    <row r="29" spans="2:15" ht="19" customHeight="1" x14ac:dyDescent="0.35">
      <c r="B29" s="35">
        <v>0.875</v>
      </c>
      <c r="C29" s="6">
        <v>0</v>
      </c>
      <c r="D29" s="36">
        <f t="shared" si="0"/>
        <v>0</v>
      </c>
      <c r="E29" s="36">
        <f t="shared" si="1"/>
        <v>0</v>
      </c>
      <c r="F29" s="13"/>
      <c r="G29" s="155"/>
      <c r="H29" s="156"/>
      <c r="I29" s="5"/>
      <c r="J29" s="33"/>
      <c r="K29" s="5"/>
      <c r="L29" s="5"/>
      <c r="M29" s="5"/>
      <c r="N29" s="5"/>
      <c r="O29" s="41"/>
    </row>
    <row r="30" spans="2:15" ht="19" customHeight="1" x14ac:dyDescent="0.35">
      <c r="B30" s="35">
        <v>0.91666666666666663</v>
      </c>
      <c r="C30" s="6">
        <v>0</v>
      </c>
      <c r="D30" s="36">
        <f t="shared" si="0"/>
        <v>0</v>
      </c>
      <c r="E30" s="36">
        <f t="shared" si="1"/>
        <v>0</v>
      </c>
      <c r="F30" s="13"/>
      <c r="G30" s="155"/>
      <c r="H30" s="156"/>
      <c r="I30" s="5"/>
      <c r="J30" s="33"/>
      <c r="K30" s="5"/>
      <c r="L30" s="5"/>
      <c r="M30" s="5"/>
      <c r="N30" s="5"/>
      <c r="O30" s="41"/>
    </row>
    <row r="31" spans="2:15" ht="19" customHeight="1" x14ac:dyDescent="0.35">
      <c r="B31" s="35">
        <v>0.95833333333333337</v>
      </c>
      <c r="C31" s="6">
        <v>0</v>
      </c>
      <c r="D31" s="36">
        <f t="shared" si="0"/>
        <v>0</v>
      </c>
      <c r="E31" s="36">
        <f t="shared" si="1"/>
        <v>0</v>
      </c>
      <c r="F31" s="13"/>
      <c r="G31" s="155"/>
      <c r="H31" s="156"/>
      <c r="I31" s="5"/>
      <c r="J31" s="33"/>
      <c r="K31" s="5"/>
      <c r="L31" s="5"/>
      <c r="M31" s="5"/>
      <c r="N31" s="5"/>
      <c r="O31" s="41"/>
    </row>
    <row r="32" spans="2:15" ht="19" customHeight="1" thickBot="1" x14ac:dyDescent="0.4">
      <c r="B32" s="42">
        <v>1</v>
      </c>
      <c r="C32" s="7">
        <v>0</v>
      </c>
      <c r="D32" s="43">
        <f t="shared" si="0"/>
        <v>0</v>
      </c>
      <c r="E32" s="43">
        <f t="shared" si="1"/>
        <v>0</v>
      </c>
      <c r="F32" s="14"/>
      <c r="G32" s="157"/>
      <c r="H32" s="158"/>
      <c r="I32" s="5"/>
      <c r="J32" s="33"/>
      <c r="K32" s="5"/>
      <c r="L32" s="5"/>
      <c r="M32" s="5"/>
      <c r="N32" s="5"/>
      <c r="O32" s="41"/>
    </row>
    <row r="33" spans="2:15" ht="19" customHeight="1" x14ac:dyDescent="0.35">
      <c r="B33" s="45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5"/>
      <c r="O33" s="46"/>
    </row>
    <row r="34" spans="2:15" ht="19" customHeight="1" x14ac:dyDescent="0.35">
      <c r="B34" s="45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5"/>
      <c r="O34" s="46"/>
    </row>
    <row r="35" spans="2:15" ht="19" customHeight="1" x14ac:dyDescent="0.35">
      <c r="B35" s="45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5"/>
      <c r="O35" s="46"/>
    </row>
    <row r="36" spans="2:15" ht="19" customHeight="1" x14ac:dyDescent="0.35">
      <c r="B36" s="45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5"/>
      <c r="O36" s="46"/>
    </row>
    <row r="37" spans="2:15" ht="19" customHeight="1" x14ac:dyDescent="0.35">
      <c r="B37" s="45"/>
      <c r="C37" s="46"/>
      <c r="D37" s="46"/>
      <c r="E37" s="46"/>
      <c r="F37" s="46"/>
      <c r="G37" s="46"/>
      <c r="H37" s="46" t="s">
        <v>9</v>
      </c>
      <c r="I37" s="46"/>
      <c r="J37" s="46"/>
      <c r="K37" s="46"/>
      <c r="L37" s="46"/>
      <c r="M37" s="46"/>
      <c r="N37" s="5"/>
      <c r="O37" s="46"/>
    </row>
    <row r="38" spans="2:15" ht="19" customHeight="1" x14ac:dyDescent="0.35">
      <c r="B38" s="45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5"/>
      <c r="O38" s="47"/>
    </row>
    <row r="39" spans="2:15" ht="19" customHeight="1" x14ac:dyDescent="0.35">
      <c r="B39" s="45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5"/>
      <c r="O39" s="48"/>
    </row>
    <row r="40" spans="2:15" ht="19" customHeight="1" x14ac:dyDescent="0.35">
      <c r="B40" s="45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5"/>
      <c r="O40" s="48"/>
    </row>
    <row r="41" spans="2:15" ht="19" customHeight="1" x14ac:dyDescent="0.35">
      <c r="B41" s="45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5"/>
      <c r="O41" s="47"/>
    </row>
    <row r="42" spans="2:15" ht="19" customHeight="1" x14ac:dyDescent="0.35">
      <c r="B42" s="45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5"/>
      <c r="O42" s="47"/>
    </row>
    <row r="43" spans="2:15" ht="19" customHeight="1" x14ac:dyDescent="0.35">
      <c r="B43" s="45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5"/>
      <c r="O43" s="47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1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  <legacyDrawing r:id="rId3"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R43"/>
  <sheetViews>
    <sheetView showGridLines="0" showWhiteSpace="0" topLeftCell="A13" zoomScale="85" zoomScaleNormal="85" zoomScalePageLayoutView="70" workbookViewId="0">
      <selection activeCell="E29" sqref="E29"/>
    </sheetView>
  </sheetViews>
  <sheetFormatPr baseColWidth="10" defaultColWidth="11.453125" defaultRowHeight="14.5" x14ac:dyDescent="0.35"/>
  <cols>
    <col min="1" max="1" width="1.26953125" style="1" customWidth="1"/>
    <col min="2" max="2" width="25.81640625" style="1" bestFit="1" customWidth="1"/>
    <col min="3" max="5" width="18.7265625" style="1" customWidth="1"/>
    <col min="6" max="6" width="93.54296875" style="1" customWidth="1"/>
    <col min="7" max="7" width="10.7265625" style="1" customWidth="1"/>
    <col min="8" max="8" width="14.453125" style="1" customWidth="1"/>
    <col min="9" max="9" width="10.7265625" style="1" customWidth="1"/>
    <col min="10" max="10" width="2.7265625" style="1" customWidth="1"/>
    <col min="11" max="11" width="10.7265625" style="1" customWidth="1"/>
    <col min="12" max="12" width="14.54296875" style="1" customWidth="1"/>
    <col min="13" max="13" width="10.7265625" style="1" customWidth="1"/>
    <col min="14" max="14" width="18" style="1" customWidth="1"/>
    <col min="15" max="15" width="68.7265625" style="1" customWidth="1"/>
    <col min="16" max="16384" width="11.453125" style="1"/>
  </cols>
  <sheetData>
    <row r="1" spans="2:18" ht="15" customHeight="1" thickBot="1" x14ac:dyDescent="0.4">
      <c r="C1" s="1" t="s">
        <v>0</v>
      </c>
    </row>
    <row r="2" spans="2:18" ht="18.75" customHeight="1" x14ac:dyDescent="0.35">
      <c r="B2" s="174"/>
      <c r="C2" s="175"/>
      <c r="D2" s="159" t="s">
        <v>4</v>
      </c>
      <c r="E2" s="160"/>
      <c r="F2" s="160"/>
      <c r="G2" s="160"/>
      <c r="H2" s="161"/>
      <c r="I2" s="16"/>
      <c r="J2" s="17"/>
      <c r="K2" s="17"/>
      <c r="L2" s="17"/>
      <c r="M2" s="17"/>
      <c r="N2" s="17"/>
      <c r="O2" s="17"/>
      <c r="P2" s="2"/>
    </row>
    <row r="3" spans="2:18" ht="18.75" customHeight="1" thickBot="1" x14ac:dyDescent="0.4">
      <c r="B3" s="176"/>
      <c r="C3" s="177"/>
      <c r="D3" s="162"/>
      <c r="E3" s="163"/>
      <c r="F3" s="163"/>
      <c r="G3" s="163"/>
      <c r="H3" s="164"/>
      <c r="I3" s="16"/>
      <c r="J3" s="17"/>
      <c r="K3" s="17"/>
      <c r="L3" s="17"/>
      <c r="M3" s="17"/>
      <c r="N3" s="17"/>
      <c r="O3" s="17"/>
      <c r="P3" s="2"/>
    </row>
    <row r="4" spans="2:18" ht="6.75" customHeight="1" thickBot="1" x14ac:dyDescent="0.4"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2"/>
    </row>
    <row r="5" spans="2:18" ht="22.5" customHeight="1" thickBot="1" x14ac:dyDescent="0.4">
      <c r="B5" s="19" t="s">
        <v>1</v>
      </c>
      <c r="C5" s="20" t="s">
        <v>8</v>
      </c>
      <c r="D5" s="165" t="s">
        <v>6</v>
      </c>
      <c r="E5" s="166"/>
      <c r="F5" s="166"/>
      <c r="G5" s="166"/>
      <c r="H5" s="167"/>
      <c r="I5" s="21"/>
      <c r="J5" s="21"/>
      <c r="K5" s="21"/>
      <c r="L5" s="21"/>
      <c r="M5" s="21"/>
      <c r="N5" s="18"/>
      <c r="O5" s="18"/>
      <c r="P5" s="2"/>
    </row>
    <row r="6" spans="2:18" ht="6" customHeight="1" thickBot="1" x14ac:dyDescent="0.4">
      <c r="B6" s="18"/>
      <c r="C6" s="22"/>
      <c r="D6" s="23"/>
      <c r="E6" s="23"/>
      <c r="F6" s="23"/>
      <c r="G6" s="23"/>
      <c r="H6" s="23"/>
      <c r="I6" s="23"/>
      <c r="J6" s="23"/>
      <c r="K6" s="23"/>
      <c r="L6" s="21"/>
      <c r="M6" s="21"/>
      <c r="N6" s="18"/>
      <c r="O6" s="18"/>
      <c r="P6" s="2"/>
    </row>
    <row r="7" spans="2:18" ht="15" customHeight="1" thickBot="1" x14ac:dyDescent="0.4">
      <c r="B7" s="24">
        <f>+'Día 30'!B7+1</f>
        <v>44712</v>
      </c>
      <c r="C7" s="25" t="s">
        <v>10</v>
      </c>
      <c r="D7" s="26" t="s">
        <v>3</v>
      </c>
      <c r="E7" s="27" t="s">
        <v>11</v>
      </c>
      <c r="F7" s="28" t="s">
        <v>5</v>
      </c>
      <c r="G7" s="170" t="s">
        <v>2</v>
      </c>
      <c r="H7" s="171"/>
      <c r="I7" s="29"/>
      <c r="J7" s="29"/>
      <c r="K7" s="5"/>
      <c r="L7" s="29"/>
      <c r="M7" s="29"/>
      <c r="N7" s="29"/>
      <c r="O7" s="30"/>
      <c r="P7" s="3"/>
    </row>
    <row r="8" spans="2:18" ht="15" customHeight="1" x14ac:dyDescent="0.35">
      <c r="B8" s="31" t="s">
        <v>7</v>
      </c>
      <c r="C8" s="54">
        <f>+'Día 30'!C26</f>
        <v>1519438</v>
      </c>
      <c r="D8" s="32" t="s">
        <v>0</v>
      </c>
      <c r="E8" s="32"/>
      <c r="F8" s="10" t="s">
        <v>0</v>
      </c>
      <c r="G8" s="172"/>
      <c r="H8" s="173"/>
      <c r="I8" s="33"/>
      <c r="J8" s="33"/>
      <c r="K8" s="5"/>
      <c r="L8" s="5"/>
      <c r="M8" s="5"/>
      <c r="N8" s="8"/>
      <c r="O8" s="34"/>
    </row>
    <row r="9" spans="2:18" ht="19" customHeight="1" x14ac:dyDescent="0.35">
      <c r="B9" s="35">
        <v>4.1666666666666664E-2</v>
      </c>
      <c r="C9" s="6">
        <v>0</v>
      </c>
      <c r="D9" s="36" t="s">
        <v>0</v>
      </c>
      <c r="E9" s="36" t="s">
        <v>0</v>
      </c>
      <c r="F9" s="11" t="s">
        <v>0</v>
      </c>
      <c r="G9" s="155"/>
      <c r="H9" s="156"/>
      <c r="I9" s="5"/>
      <c r="J9" s="33"/>
      <c r="K9" s="5"/>
      <c r="L9" s="5"/>
      <c r="M9" s="5"/>
      <c r="N9" s="5"/>
      <c r="O9" s="37"/>
      <c r="P9" s="4" t="s">
        <v>0</v>
      </c>
    </row>
    <row r="10" spans="2:18" ht="19" customHeight="1" x14ac:dyDescent="0.35">
      <c r="B10" s="35">
        <v>8.3333333333333329E-2</v>
      </c>
      <c r="C10" s="6">
        <v>0</v>
      </c>
      <c r="D10" s="36">
        <f>+C10-C9</f>
        <v>0</v>
      </c>
      <c r="E10" s="36">
        <f>+D10*0.277777777777778</f>
        <v>0</v>
      </c>
      <c r="F10" s="12"/>
      <c r="G10" s="155"/>
      <c r="H10" s="156"/>
      <c r="I10" s="5"/>
      <c r="J10" s="33"/>
      <c r="K10" s="5"/>
      <c r="L10" s="5"/>
      <c r="M10" s="5"/>
      <c r="N10" s="5"/>
      <c r="O10" s="38"/>
    </row>
    <row r="11" spans="2:18" ht="19" customHeight="1" x14ac:dyDescent="0.35">
      <c r="B11" s="35">
        <v>0.125</v>
      </c>
      <c r="C11" s="6">
        <v>0</v>
      </c>
      <c r="D11" s="36">
        <f t="shared" ref="D11:D32" si="0">+C11-C10</f>
        <v>0</v>
      </c>
      <c r="E11" s="36">
        <f t="shared" ref="E11:E32" si="1">+D11*1000/3600</f>
        <v>0</v>
      </c>
      <c r="F11" s="12"/>
      <c r="G11" s="155"/>
      <c r="H11" s="156"/>
      <c r="I11" s="5"/>
      <c r="J11" s="33"/>
      <c r="K11" s="5"/>
      <c r="L11" s="5"/>
      <c r="M11" s="5"/>
      <c r="N11" s="5"/>
      <c r="O11" s="38"/>
      <c r="R11" s="1" t="s">
        <v>0</v>
      </c>
    </row>
    <row r="12" spans="2:18" ht="19" customHeight="1" x14ac:dyDescent="0.35">
      <c r="B12" s="35">
        <v>0.16666666666666666</v>
      </c>
      <c r="C12" s="6">
        <v>0</v>
      </c>
      <c r="D12" s="36">
        <f t="shared" si="0"/>
        <v>0</v>
      </c>
      <c r="E12" s="36">
        <f t="shared" si="1"/>
        <v>0</v>
      </c>
      <c r="F12" s="12"/>
      <c r="G12" s="155"/>
      <c r="H12" s="156"/>
      <c r="I12" s="5"/>
      <c r="J12" s="33"/>
      <c r="K12" s="5"/>
      <c r="L12" s="5"/>
      <c r="M12" s="5"/>
      <c r="N12" s="5"/>
      <c r="O12" s="38"/>
    </row>
    <row r="13" spans="2:18" ht="19" customHeight="1" x14ac:dyDescent="0.35">
      <c r="B13" s="35">
        <v>0.20833333333333334</v>
      </c>
      <c r="C13" s="6">
        <v>0</v>
      </c>
      <c r="D13" s="36">
        <f t="shared" si="0"/>
        <v>0</v>
      </c>
      <c r="E13" s="36">
        <f t="shared" si="1"/>
        <v>0</v>
      </c>
      <c r="F13" s="12" t="s">
        <v>0</v>
      </c>
      <c r="G13" s="155"/>
      <c r="H13" s="156"/>
      <c r="I13" s="5"/>
      <c r="J13" s="33"/>
      <c r="K13" s="5"/>
      <c r="L13" s="5"/>
      <c r="M13" s="5"/>
      <c r="N13" s="5"/>
      <c r="O13" s="38"/>
    </row>
    <row r="14" spans="2:18" ht="19" customHeight="1" x14ac:dyDescent="0.35">
      <c r="B14" s="35">
        <v>0.25</v>
      </c>
      <c r="C14" s="6">
        <v>0</v>
      </c>
      <c r="D14" s="36">
        <f t="shared" si="0"/>
        <v>0</v>
      </c>
      <c r="E14" s="36">
        <f t="shared" si="1"/>
        <v>0</v>
      </c>
      <c r="F14" s="12" t="s">
        <v>0</v>
      </c>
      <c r="G14" s="155"/>
      <c r="H14" s="156"/>
      <c r="I14" s="5"/>
      <c r="J14" s="33"/>
      <c r="K14" s="5"/>
      <c r="L14" s="5"/>
      <c r="M14" s="5"/>
      <c r="N14" s="5"/>
      <c r="O14" s="38"/>
    </row>
    <row r="15" spans="2:18" ht="19" customHeight="1" x14ac:dyDescent="0.35">
      <c r="B15" s="35">
        <v>0.29166666666666669</v>
      </c>
      <c r="C15" s="6">
        <v>0</v>
      </c>
      <c r="D15" s="36">
        <f t="shared" si="0"/>
        <v>0</v>
      </c>
      <c r="E15" s="36">
        <f t="shared" si="1"/>
        <v>0</v>
      </c>
      <c r="F15" s="12"/>
      <c r="G15" s="155"/>
      <c r="H15" s="156"/>
      <c r="I15" s="5"/>
      <c r="J15" s="33"/>
      <c r="K15" s="5"/>
      <c r="L15" s="5"/>
      <c r="M15" s="5"/>
      <c r="N15" s="5"/>
      <c r="O15" s="38"/>
    </row>
    <row r="16" spans="2:18" ht="19" customHeight="1" x14ac:dyDescent="0.35">
      <c r="B16" s="50">
        <v>0.33333333333333331</v>
      </c>
      <c r="C16" s="132">
        <v>1520952</v>
      </c>
      <c r="D16" s="51">
        <f>+C16-C8</f>
        <v>1514</v>
      </c>
      <c r="E16" s="51">
        <f>+D16*1000/14/3600</f>
        <v>30.039682539682541</v>
      </c>
      <c r="F16" s="56" t="s">
        <v>0</v>
      </c>
      <c r="G16" s="168" t="s">
        <v>0</v>
      </c>
      <c r="H16" s="169"/>
      <c r="I16" s="9"/>
      <c r="J16" s="39"/>
      <c r="K16" s="9"/>
      <c r="L16" s="9"/>
      <c r="M16" s="9"/>
      <c r="N16" s="5"/>
      <c r="O16" s="38"/>
    </row>
    <row r="17" spans="2:15" ht="19" customHeight="1" x14ac:dyDescent="0.35">
      <c r="B17" s="35">
        <v>0.375</v>
      </c>
      <c r="C17" s="6">
        <v>0</v>
      </c>
      <c r="D17" s="36">
        <v>0</v>
      </c>
      <c r="E17" s="36">
        <v>0</v>
      </c>
      <c r="F17" s="12"/>
      <c r="G17" s="155"/>
      <c r="H17" s="156"/>
      <c r="I17" s="5"/>
      <c r="J17" s="33"/>
      <c r="K17" s="5"/>
      <c r="L17" s="5"/>
      <c r="M17" s="5"/>
      <c r="N17" s="5"/>
      <c r="O17" s="38"/>
    </row>
    <row r="18" spans="2:15" ht="19" customHeight="1" x14ac:dyDescent="0.35">
      <c r="B18" s="35">
        <v>0.41666666666666669</v>
      </c>
      <c r="C18" s="6">
        <v>0</v>
      </c>
      <c r="D18" s="36">
        <f t="shared" si="0"/>
        <v>0</v>
      </c>
      <c r="E18" s="36">
        <f t="shared" si="1"/>
        <v>0</v>
      </c>
      <c r="F18" s="12"/>
      <c r="G18" s="155"/>
      <c r="H18" s="156"/>
      <c r="I18" s="5"/>
      <c r="J18" s="33"/>
      <c r="K18" s="5"/>
      <c r="L18" s="5"/>
      <c r="M18" s="5"/>
      <c r="N18" s="5"/>
      <c r="O18" s="38"/>
    </row>
    <row r="19" spans="2:15" ht="19" customHeight="1" x14ac:dyDescent="0.35">
      <c r="B19" s="35">
        <v>0.45833333333333331</v>
      </c>
      <c r="C19" s="6">
        <v>0</v>
      </c>
      <c r="D19" s="36">
        <f t="shared" si="0"/>
        <v>0</v>
      </c>
      <c r="E19" s="36">
        <f t="shared" si="1"/>
        <v>0</v>
      </c>
      <c r="F19" s="12"/>
      <c r="G19" s="155"/>
      <c r="H19" s="156"/>
      <c r="I19" s="5"/>
      <c r="J19" s="33"/>
      <c r="K19" s="5"/>
      <c r="L19" s="5"/>
      <c r="M19" s="5"/>
      <c r="N19" s="5"/>
      <c r="O19" s="38"/>
    </row>
    <row r="20" spans="2:15" ht="19" customHeight="1" x14ac:dyDescent="0.35">
      <c r="B20" s="35">
        <v>0.5</v>
      </c>
      <c r="C20" s="6">
        <v>0</v>
      </c>
      <c r="D20" s="36">
        <f t="shared" si="0"/>
        <v>0</v>
      </c>
      <c r="E20" s="36">
        <f t="shared" si="1"/>
        <v>0</v>
      </c>
      <c r="F20" s="12"/>
      <c r="G20" s="155"/>
      <c r="H20" s="156"/>
      <c r="I20" s="5"/>
      <c r="J20" s="33"/>
      <c r="K20" s="5"/>
      <c r="L20" s="5"/>
      <c r="M20" s="5"/>
      <c r="N20" s="5"/>
      <c r="O20" s="38"/>
    </row>
    <row r="21" spans="2:15" ht="19" customHeight="1" x14ac:dyDescent="0.35">
      <c r="B21" s="50">
        <v>0.54166666666666663</v>
      </c>
      <c r="C21" s="132">
        <v>1521496</v>
      </c>
      <c r="D21" s="51">
        <f>+C21-C16</f>
        <v>544</v>
      </c>
      <c r="E21" s="51">
        <f>+D21*1000/5/3600</f>
        <v>30.222222222222221</v>
      </c>
      <c r="F21" s="56"/>
      <c r="G21" s="168"/>
      <c r="H21" s="169"/>
      <c r="I21" s="9"/>
      <c r="J21" s="39"/>
      <c r="K21" s="9"/>
      <c r="L21" s="9"/>
      <c r="M21" s="9"/>
      <c r="N21" s="9"/>
      <c r="O21" s="38"/>
    </row>
    <row r="22" spans="2:15" ht="19" customHeight="1" x14ac:dyDescent="0.35">
      <c r="B22" s="35">
        <v>0.58333333333333337</v>
      </c>
      <c r="C22" s="6">
        <v>0</v>
      </c>
      <c r="D22" s="36">
        <v>0</v>
      </c>
      <c r="E22" s="36">
        <v>0</v>
      </c>
      <c r="F22" s="13"/>
      <c r="G22" s="155"/>
      <c r="H22" s="156"/>
      <c r="I22" s="9"/>
      <c r="J22" s="39"/>
      <c r="K22" s="9"/>
      <c r="L22" s="9"/>
      <c r="M22" s="9"/>
      <c r="N22" s="5"/>
      <c r="O22" s="41"/>
    </row>
    <row r="23" spans="2:15" ht="19" customHeight="1" x14ac:dyDescent="0.35">
      <c r="B23" s="35">
        <v>0.625</v>
      </c>
      <c r="C23" s="6">
        <v>0</v>
      </c>
      <c r="D23" s="36">
        <f t="shared" si="0"/>
        <v>0</v>
      </c>
      <c r="E23" s="36">
        <f t="shared" si="1"/>
        <v>0</v>
      </c>
      <c r="F23" s="13"/>
      <c r="G23" s="155"/>
      <c r="H23" s="156"/>
      <c r="I23" s="9"/>
      <c r="J23" s="39"/>
      <c r="K23" s="9"/>
      <c r="L23" s="9"/>
      <c r="M23" s="9"/>
      <c r="N23" s="5"/>
      <c r="O23" s="41"/>
    </row>
    <row r="24" spans="2:15" ht="19" customHeight="1" x14ac:dyDescent="0.35">
      <c r="B24" s="35">
        <v>0.66666666666666663</v>
      </c>
      <c r="C24" s="6">
        <v>0</v>
      </c>
      <c r="D24" s="36">
        <f t="shared" si="0"/>
        <v>0</v>
      </c>
      <c r="E24" s="36">
        <f t="shared" si="1"/>
        <v>0</v>
      </c>
      <c r="F24" s="55"/>
      <c r="G24" s="182"/>
      <c r="H24" s="183"/>
      <c r="I24" s="9"/>
      <c r="J24" s="39"/>
      <c r="K24" s="9"/>
      <c r="L24" s="9"/>
      <c r="M24" s="9"/>
      <c r="N24" s="5"/>
      <c r="O24" s="41"/>
    </row>
    <row r="25" spans="2:15" ht="19" customHeight="1" x14ac:dyDescent="0.35">
      <c r="B25" s="35">
        <v>0.70833333333333337</v>
      </c>
      <c r="C25" s="6">
        <v>0</v>
      </c>
      <c r="D25" s="36">
        <f t="shared" si="0"/>
        <v>0</v>
      </c>
      <c r="E25" s="36">
        <f t="shared" si="1"/>
        <v>0</v>
      </c>
      <c r="F25" s="13"/>
      <c r="G25" s="155"/>
      <c r="H25" s="156"/>
      <c r="I25" s="9"/>
      <c r="J25" s="39"/>
      <c r="K25" s="9"/>
      <c r="L25" s="9"/>
      <c r="M25" s="9"/>
      <c r="N25" s="5"/>
      <c r="O25" s="41"/>
    </row>
    <row r="26" spans="2:15" ht="19" customHeight="1" x14ac:dyDescent="0.35">
      <c r="B26" s="50">
        <v>0.75</v>
      </c>
      <c r="C26" s="98">
        <v>1522032</v>
      </c>
      <c r="D26" s="51">
        <f>+C26-C21</f>
        <v>536</v>
      </c>
      <c r="E26" s="51">
        <f>+D26*1000/5/3600</f>
        <v>29.777777777777779</v>
      </c>
      <c r="F26" s="52"/>
      <c r="G26" s="168"/>
      <c r="H26" s="169"/>
      <c r="I26" s="9"/>
      <c r="J26" s="39"/>
      <c r="K26" s="9"/>
      <c r="L26" s="9"/>
      <c r="M26" s="9"/>
      <c r="N26" s="5"/>
      <c r="O26" s="38"/>
    </row>
    <row r="27" spans="2:15" ht="19" customHeight="1" x14ac:dyDescent="0.35">
      <c r="B27" s="35">
        <v>0.79166666666666663</v>
      </c>
      <c r="C27" s="6">
        <v>0</v>
      </c>
      <c r="D27" s="36">
        <v>0</v>
      </c>
      <c r="E27" s="36">
        <v>0</v>
      </c>
      <c r="F27" s="13"/>
      <c r="G27" s="155"/>
      <c r="H27" s="156"/>
      <c r="I27" s="5"/>
      <c r="J27" s="33"/>
      <c r="K27" s="5"/>
      <c r="L27" s="5"/>
      <c r="M27" s="5"/>
      <c r="N27" s="5"/>
      <c r="O27" s="41"/>
    </row>
    <row r="28" spans="2:15" ht="19" customHeight="1" x14ac:dyDescent="0.35">
      <c r="B28" s="35">
        <v>0.83333333333333337</v>
      </c>
      <c r="C28" s="6">
        <v>0</v>
      </c>
      <c r="D28" s="36">
        <f t="shared" si="0"/>
        <v>0</v>
      </c>
      <c r="E28" s="36">
        <f t="shared" si="1"/>
        <v>0</v>
      </c>
      <c r="F28" s="13"/>
      <c r="G28" s="155"/>
      <c r="H28" s="156"/>
      <c r="I28" s="5"/>
      <c r="J28" s="33"/>
      <c r="K28" s="5"/>
      <c r="L28" s="5"/>
      <c r="M28" s="5"/>
      <c r="N28" s="5"/>
      <c r="O28" s="41"/>
    </row>
    <row r="29" spans="2:15" ht="19" customHeight="1" x14ac:dyDescent="0.35">
      <c r="B29" s="35">
        <v>0.875</v>
      </c>
      <c r="C29" s="6">
        <v>0</v>
      </c>
      <c r="D29" s="36">
        <f t="shared" si="0"/>
        <v>0</v>
      </c>
      <c r="E29" s="36">
        <f t="shared" si="1"/>
        <v>0</v>
      </c>
      <c r="F29" s="13"/>
      <c r="G29" s="155"/>
      <c r="H29" s="156"/>
      <c r="I29" s="5"/>
      <c r="J29" s="33"/>
      <c r="K29" s="5"/>
      <c r="L29" s="5"/>
      <c r="M29" s="5"/>
      <c r="N29" s="5"/>
      <c r="O29" s="41"/>
    </row>
    <row r="30" spans="2:15" ht="19" customHeight="1" x14ac:dyDescent="0.35">
      <c r="B30" s="35">
        <v>0.91666666666666663</v>
      </c>
      <c r="C30" s="6">
        <v>0</v>
      </c>
      <c r="D30" s="36">
        <f t="shared" si="0"/>
        <v>0</v>
      </c>
      <c r="E30" s="36">
        <f t="shared" si="1"/>
        <v>0</v>
      </c>
      <c r="F30" s="13"/>
      <c r="G30" s="155"/>
      <c r="H30" s="156"/>
      <c r="I30" s="5"/>
      <c r="J30" s="33"/>
      <c r="K30" s="5"/>
      <c r="L30" s="5"/>
      <c r="M30" s="5"/>
      <c r="N30" s="5"/>
      <c r="O30" s="41"/>
    </row>
    <row r="31" spans="2:15" ht="19" customHeight="1" x14ac:dyDescent="0.35">
      <c r="B31" s="35">
        <v>0.95833333333333337</v>
      </c>
      <c r="C31" s="6">
        <v>0</v>
      </c>
      <c r="D31" s="36">
        <f t="shared" si="0"/>
        <v>0</v>
      </c>
      <c r="E31" s="36">
        <f t="shared" si="1"/>
        <v>0</v>
      </c>
      <c r="F31" s="13"/>
      <c r="G31" s="155"/>
      <c r="H31" s="156"/>
      <c r="I31" s="5"/>
      <c r="J31" s="33"/>
      <c r="K31" s="5"/>
      <c r="L31" s="5"/>
      <c r="M31" s="5"/>
      <c r="N31" s="5"/>
      <c r="O31" s="41"/>
    </row>
    <row r="32" spans="2:15" ht="19" customHeight="1" thickBot="1" x14ac:dyDescent="0.4">
      <c r="B32" s="42">
        <v>1</v>
      </c>
      <c r="C32" s="7">
        <v>0</v>
      </c>
      <c r="D32" s="43">
        <f t="shared" si="0"/>
        <v>0</v>
      </c>
      <c r="E32" s="43">
        <f t="shared" si="1"/>
        <v>0</v>
      </c>
      <c r="F32" s="14"/>
      <c r="G32" s="157"/>
      <c r="H32" s="158"/>
      <c r="I32" s="5"/>
      <c r="J32" s="33"/>
      <c r="K32" s="5"/>
      <c r="L32" s="5"/>
      <c r="M32" s="5"/>
      <c r="N32" s="5"/>
      <c r="O32" s="41"/>
    </row>
    <row r="33" spans="2:15" ht="19" customHeight="1" x14ac:dyDescent="0.35">
      <c r="B33" s="45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5"/>
      <c r="O33" s="46"/>
    </row>
    <row r="34" spans="2:15" ht="19" customHeight="1" x14ac:dyDescent="0.35">
      <c r="B34" s="45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5"/>
      <c r="O34" s="46"/>
    </row>
    <row r="35" spans="2:15" ht="19" customHeight="1" x14ac:dyDescent="0.35">
      <c r="B35" s="45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5"/>
      <c r="O35" s="46"/>
    </row>
    <row r="36" spans="2:15" ht="19" customHeight="1" x14ac:dyDescent="0.35">
      <c r="B36" s="45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5"/>
      <c r="O36" s="46"/>
    </row>
    <row r="37" spans="2:15" ht="19" customHeight="1" x14ac:dyDescent="0.35">
      <c r="B37" s="45"/>
      <c r="C37" s="46"/>
      <c r="D37" s="46"/>
      <c r="E37" s="46"/>
      <c r="F37" s="46"/>
      <c r="G37" s="46"/>
      <c r="H37" s="46" t="s">
        <v>9</v>
      </c>
      <c r="I37" s="46"/>
      <c r="J37" s="46"/>
      <c r="K37" s="46"/>
      <c r="L37" s="46"/>
      <c r="M37" s="46"/>
      <c r="N37" s="5"/>
      <c r="O37" s="46"/>
    </row>
    <row r="38" spans="2:15" ht="19" customHeight="1" x14ac:dyDescent="0.35">
      <c r="B38" s="45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5"/>
      <c r="O38" s="47"/>
    </row>
    <row r="39" spans="2:15" ht="19" customHeight="1" x14ac:dyDescent="0.35">
      <c r="B39" s="45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5"/>
      <c r="O39" s="48"/>
    </row>
    <row r="40" spans="2:15" ht="19" customHeight="1" x14ac:dyDescent="0.35">
      <c r="B40" s="45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5"/>
      <c r="O40" s="48"/>
    </row>
    <row r="41" spans="2:15" ht="19" customHeight="1" x14ac:dyDescent="0.35">
      <c r="B41" s="45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5"/>
      <c r="O41" s="47"/>
    </row>
    <row r="42" spans="2:15" ht="19" customHeight="1" x14ac:dyDescent="0.35">
      <c r="B42" s="45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5"/>
      <c r="O42" s="47"/>
    </row>
    <row r="43" spans="2:15" ht="19" customHeight="1" x14ac:dyDescent="0.35">
      <c r="B43" s="45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5"/>
      <c r="O43" s="47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0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3"/>
  <dimension ref="B1:R43"/>
  <sheetViews>
    <sheetView showGridLines="0" showWhiteSpace="0" topLeftCell="A20" zoomScale="85" zoomScaleNormal="85" zoomScalePageLayoutView="70" workbookViewId="0">
      <selection activeCell="C26" sqref="C26"/>
    </sheetView>
  </sheetViews>
  <sheetFormatPr baseColWidth="10" defaultColWidth="11.453125" defaultRowHeight="14.5" x14ac:dyDescent="0.35"/>
  <cols>
    <col min="1" max="1" width="1.26953125" style="1" customWidth="1"/>
    <col min="2" max="2" width="24.7265625" style="1" bestFit="1" customWidth="1"/>
    <col min="3" max="5" width="18.7265625" style="1" customWidth="1"/>
    <col min="6" max="6" width="93.54296875" style="1" customWidth="1"/>
    <col min="7" max="7" width="10.7265625" style="1" customWidth="1"/>
    <col min="8" max="8" width="14.453125" style="1" customWidth="1"/>
    <col min="9" max="9" width="10.7265625" style="1" customWidth="1"/>
    <col min="10" max="10" width="2.7265625" style="1" customWidth="1"/>
    <col min="11" max="11" width="10.7265625" style="1" customWidth="1"/>
    <col min="12" max="12" width="14.54296875" style="1" customWidth="1"/>
    <col min="13" max="13" width="10.7265625" style="1" customWidth="1"/>
    <col min="14" max="14" width="18" style="1" customWidth="1"/>
    <col min="15" max="15" width="68.7265625" style="1" customWidth="1"/>
    <col min="16" max="16384" width="11.453125" style="1"/>
  </cols>
  <sheetData>
    <row r="1" spans="2:18" ht="15" customHeight="1" thickBot="1" x14ac:dyDescent="0.4">
      <c r="C1" s="1" t="s">
        <v>0</v>
      </c>
    </row>
    <row r="2" spans="2:18" ht="18.75" customHeight="1" x14ac:dyDescent="0.35">
      <c r="B2" s="174"/>
      <c r="C2" s="175"/>
      <c r="D2" s="159" t="s">
        <v>4</v>
      </c>
      <c r="E2" s="160"/>
      <c r="F2" s="160"/>
      <c r="G2" s="160"/>
      <c r="H2" s="161"/>
      <c r="I2" s="16"/>
      <c r="J2" s="17"/>
      <c r="K2" s="17"/>
      <c r="L2" s="17"/>
      <c r="M2" s="17"/>
      <c r="N2" s="17"/>
      <c r="O2" s="17"/>
      <c r="P2" s="2"/>
    </row>
    <row r="3" spans="2:18" ht="18.75" customHeight="1" thickBot="1" x14ac:dyDescent="0.4">
      <c r="B3" s="176"/>
      <c r="C3" s="177"/>
      <c r="D3" s="162"/>
      <c r="E3" s="163"/>
      <c r="F3" s="163"/>
      <c r="G3" s="163"/>
      <c r="H3" s="164"/>
      <c r="I3" s="16"/>
      <c r="J3" s="17"/>
      <c r="K3" s="17"/>
      <c r="L3" s="17"/>
      <c r="M3" s="17"/>
      <c r="N3" s="17"/>
      <c r="O3" s="17"/>
      <c r="P3" s="2"/>
    </row>
    <row r="4" spans="2:18" ht="6.75" customHeight="1" thickBot="1" x14ac:dyDescent="0.4"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2"/>
    </row>
    <row r="5" spans="2:18" ht="22.5" customHeight="1" thickBot="1" x14ac:dyDescent="0.4">
      <c r="B5" s="19" t="s">
        <v>1</v>
      </c>
      <c r="C5" s="20" t="s">
        <v>8</v>
      </c>
      <c r="D5" s="165" t="s">
        <v>6</v>
      </c>
      <c r="E5" s="166"/>
      <c r="F5" s="166"/>
      <c r="G5" s="166"/>
      <c r="H5" s="167"/>
      <c r="I5" s="21"/>
      <c r="J5" s="21"/>
      <c r="K5" s="21"/>
      <c r="L5" s="21"/>
      <c r="M5" s="21"/>
      <c r="N5" s="18"/>
      <c r="O5" s="18"/>
      <c r="P5" s="2"/>
    </row>
    <row r="6" spans="2:18" ht="6" customHeight="1" thickBot="1" x14ac:dyDescent="0.4">
      <c r="B6" s="18"/>
      <c r="C6" s="22"/>
      <c r="D6" s="23"/>
      <c r="E6" s="23"/>
      <c r="F6" s="23"/>
      <c r="G6" s="23"/>
      <c r="H6" s="23"/>
      <c r="I6" s="23"/>
      <c r="J6" s="23"/>
      <c r="K6" s="23"/>
      <c r="L6" s="21"/>
      <c r="M6" s="21"/>
      <c r="N6" s="18"/>
      <c r="O6" s="18"/>
      <c r="P6" s="2"/>
    </row>
    <row r="7" spans="2:18" ht="15" customHeight="1" thickBot="1" x14ac:dyDescent="0.4">
      <c r="B7" s="24">
        <f>+'Día 2'!B7+1</f>
        <v>44684</v>
      </c>
      <c r="C7" s="25" t="s">
        <v>10</v>
      </c>
      <c r="D7" s="26" t="s">
        <v>3</v>
      </c>
      <c r="E7" s="27" t="s">
        <v>11</v>
      </c>
      <c r="F7" s="28" t="s">
        <v>5</v>
      </c>
      <c r="G7" s="170" t="s">
        <v>2</v>
      </c>
      <c r="H7" s="171"/>
      <c r="I7" s="29"/>
      <c r="J7" s="29"/>
      <c r="K7" s="5"/>
      <c r="L7" s="29"/>
      <c r="M7" s="29"/>
      <c r="N7" s="29"/>
      <c r="O7" s="30"/>
      <c r="P7" s="3"/>
    </row>
    <row r="8" spans="2:18" ht="15" customHeight="1" x14ac:dyDescent="0.35">
      <c r="B8" s="31" t="s">
        <v>7</v>
      </c>
      <c r="C8" s="54">
        <f>+'Día 2'!C26</f>
        <v>1445030</v>
      </c>
      <c r="D8" s="32" t="s">
        <v>0</v>
      </c>
      <c r="E8" s="32"/>
      <c r="F8" s="10"/>
      <c r="G8" s="172"/>
      <c r="H8" s="173"/>
      <c r="I8" s="33"/>
      <c r="J8" s="33"/>
      <c r="K8" s="5"/>
      <c r="L8" s="5"/>
      <c r="M8" s="5"/>
      <c r="N8" s="8"/>
      <c r="O8" s="34"/>
    </row>
    <row r="9" spans="2:18" ht="19" customHeight="1" x14ac:dyDescent="0.35">
      <c r="B9" s="35">
        <v>4.1666666666666664E-2</v>
      </c>
      <c r="C9" s="6">
        <v>0</v>
      </c>
      <c r="D9" s="36">
        <v>0</v>
      </c>
      <c r="E9" s="36">
        <v>0</v>
      </c>
      <c r="F9" s="11" t="s">
        <v>0</v>
      </c>
      <c r="G9" s="155"/>
      <c r="H9" s="156"/>
      <c r="I9" s="5"/>
      <c r="J9" s="33"/>
      <c r="K9" s="5"/>
      <c r="L9" s="5"/>
      <c r="M9" s="5"/>
      <c r="N9" s="5"/>
      <c r="O9" s="37"/>
      <c r="P9" s="4" t="s">
        <v>0</v>
      </c>
    </row>
    <row r="10" spans="2:18" ht="19" customHeight="1" x14ac:dyDescent="0.35">
      <c r="B10" s="35">
        <v>8.3333333333333329E-2</v>
      </c>
      <c r="C10" s="6">
        <v>0</v>
      </c>
      <c r="D10" s="36">
        <f>+C10-C9</f>
        <v>0</v>
      </c>
      <c r="E10" s="36">
        <f>+D10*0.277777777777778</f>
        <v>0</v>
      </c>
      <c r="F10" s="12"/>
      <c r="G10" s="155"/>
      <c r="H10" s="156"/>
      <c r="I10" s="5"/>
      <c r="J10" s="33"/>
      <c r="K10" s="5"/>
      <c r="L10" s="5"/>
      <c r="M10" s="5"/>
      <c r="N10" s="5"/>
      <c r="O10" s="38"/>
    </row>
    <row r="11" spans="2:18" ht="19" customHeight="1" x14ac:dyDescent="0.35">
      <c r="B11" s="35">
        <v>0.125</v>
      </c>
      <c r="C11" s="6">
        <v>0</v>
      </c>
      <c r="D11" s="36">
        <f t="shared" ref="D11:D32" si="0">+C11-C10</f>
        <v>0</v>
      </c>
      <c r="E11" s="36">
        <f t="shared" ref="E11:E32" si="1">+D11*1000/3600</f>
        <v>0</v>
      </c>
      <c r="F11" s="12"/>
      <c r="G11" s="155"/>
      <c r="H11" s="156"/>
      <c r="I11" s="5"/>
      <c r="J11" s="33"/>
      <c r="K11" s="5"/>
      <c r="L11" s="5"/>
      <c r="M11" s="5"/>
      <c r="N11" s="5"/>
      <c r="O11" s="38"/>
      <c r="R11" s="1" t="s">
        <v>0</v>
      </c>
    </row>
    <row r="12" spans="2:18" ht="19" customHeight="1" x14ac:dyDescent="0.35">
      <c r="B12" s="35">
        <v>0.16666666666666666</v>
      </c>
      <c r="C12" s="6">
        <v>0</v>
      </c>
      <c r="D12" s="36">
        <f t="shared" si="0"/>
        <v>0</v>
      </c>
      <c r="E12" s="36">
        <f t="shared" si="1"/>
        <v>0</v>
      </c>
      <c r="F12" s="12"/>
      <c r="G12" s="155"/>
      <c r="H12" s="156"/>
      <c r="I12" s="5"/>
      <c r="J12" s="33"/>
      <c r="K12" s="5"/>
      <c r="L12" s="5"/>
      <c r="M12" s="5"/>
      <c r="N12" s="5"/>
      <c r="O12" s="38"/>
    </row>
    <row r="13" spans="2:18" ht="19" customHeight="1" x14ac:dyDescent="0.35">
      <c r="B13" s="35">
        <v>0.20833333333333334</v>
      </c>
      <c r="C13" s="6">
        <v>0</v>
      </c>
      <c r="D13" s="36">
        <f t="shared" si="0"/>
        <v>0</v>
      </c>
      <c r="E13" s="36">
        <f t="shared" si="1"/>
        <v>0</v>
      </c>
      <c r="F13" s="12" t="s">
        <v>0</v>
      </c>
      <c r="G13" s="155"/>
      <c r="H13" s="156"/>
      <c r="I13" s="5"/>
      <c r="J13" s="33"/>
      <c r="K13" s="5"/>
      <c r="L13" s="5"/>
      <c r="M13" s="5"/>
      <c r="N13" s="5"/>
      <c r="O13" s="38"/>
    </row>
    <row r="14" spans="2:18" ht="19" customHeight="1" x14ac:dyDescent="0.35">
      <c r="B14" s="35">
        <v>0.25</v>
      </c>
      <c r="C14" s="6">
        <v>0</v>
      </c>
      <c r="D14" s="36">
        <f t="shared" si="0"/>
        <v>0</v>
      </c>
      <c r="E14" s="36">
        <f t="shared" si="1"/>
        <v>0</v>
      </c>
      <c r="F14" s="12" t="s">
        <v>0</v>
      </c>
      <c r="G14" s="155"/>
      <c r="H14" s="156"/>
      <c r="I14" s="5"/>
      <c r="J14" s="33"/>
      <c r="K14" s="5"/>
      <c r="L14" s="5"/>
      <c r="M14" s="5"/>
      <c r="N14" s="5"/>
      <c r="O14" s="38"/>
    </row>
    <row r="15" spans="2:18" ht="19" customHeight="1" x14ac:dyDescent="0.35">
      <c r="B15" s="35">
        <v>0.29166666666666669</v>
      </c>
      <c r="C15" s="6">
        <v>0</v>
      </c>
      <c r="D15" s="36">
        <f t="shared" si="0"/>
        <v>0</v>
      </c>
      <c r="E15" s="36">
        <f t="shared" si="1"/>
        <v>0</v>
      </c>
      <c r="F15" s="12"/>
      <c r="G15" s="155"/>
      <c r="H15" s="156"/>
      <c r="I15" s="5"/>
      <c r="J15" s="33"/>
      <c r="K15" s="5"/>
      <c r="L15" s="5"/>
      <c r="M15" s="5"/>
      <c r="N15" s="5"/>
      <c r="O15" s="38"/>
    </row>
    <row r="16" spans="2:18" ht="19" customHeight="1" x14ac:dyDescent="0.35">
      <c r="B16" s="50">
        <v>0.33333333333333331</v>
      </c>
      <c r="C16" s="98">
        <v>1446530</v>
      </c>
      <c r="D16" s="51">
        <f>+C16-C8</f>
        <v>1500</v>
      </c>
      <c r="E16" s="135">
        <f>+D16*1000/14/3600</f>
        <v>29.761904761904763</v>
      </c>
      <c r="F16" s="52"/>
      <c r="G16" s="168"/>
      <c r="H16" s="169"/>
      <c r="I16" s="9"/>
      <c r="J16" s="39"/>
      <c r="K16" s="9"/>
      <c r="L16" s="9"/>
      <c r="M16" s="9"/>
      <c r="N16" s="5"/>
      <c r="O16" s="38"/>
    </row>
    <row r="17" spans="2:15" ht="19" customHeight="1" x14ac:dyDescent="0.35">
      <c r="B17" s="35">
        <v>0.375</v>
      </c>
      <c r="C17" s="6">
        <v>0</v>
      </c>
      <c r="D17" s="36">
        <v>0</v>
      </c>
      <c r="E17" s="36">
        <v>0</v>
      </c>
      <c r="F17" s="12"/>
      <c r="G17" s="155"/>
      <c r="H17" s="156"/>
      <c r="I17" s="5"/>
      <c r="J17" s="33"/>
      <c r="K17" s="5"/>
      <c r="L17" s="5"/>
      <c r="M17" s="5"/>
      <c r="N17" s="5"/>
      <c r="O17" s="38"/>
    </row>
    <row r="18" spans="2:15" ht="19" customHeight="1" x14ac:dyDescent="0.35">
      <c r="B18" s="35">
        <v>0.41666666666666669</v>
      </c>
      <c r="C18" s="6">
        <v>0</v>
      </c>
      <c r="D18" s="36">
        <f t="shared" si="0"/>
        <v>0</v>
      </c>
      <c r="E18" s="36">
        <f t="shared" si="1"/>
        <v>0</v>
      </c>
      <c r="F18" s="12"/>
      <c r="G18" s="155"/>
      <c r="H18" s="156"/>
      <c r="I18" s="5"/>
      <c r="J18" s="33"/>
      <c r="K18" s="5"/>
      <c r="L18" s="5"/>
      <c r="M18" s="5"/>
      <c r="N18" s="5"/>
      <c r="O18" s="38"/>
    </row>
    <row r="19" spans="2:15" ht="19" customHeight="1" x14ac:dyDescent="0.35">
      <c r="B19" s="35">
        <v>0.45833333333333331</v>
      </c>
      <c r="C19" s="6">
        <v>0</v>
      </c>
      <c r="D19" s="36">
        <f t="shared" si="0"/>
        <v>0</v>
      </c>
      <c r="E19" s="36">
        <f t="shared" si="1"/>
        <v>0</v>
      </c>
      <c r="F19" s="12"/>
      <c r="G19" s="155"/>
      <c r="H19" s="156"/>
      <c r="I19" s="5"/>
      <c r="J19" s="33"/>
      <c r="K19" s="5"/>
      <c r="L19" s="5"/>
      <c r="M19" s="5"/>
      <c r="N19" s="5"/>
      <c r="O19" s="38"/>
    </row>
    <row r="20" spans="2:15" ht="19" customHeight="1" x14ac:dyDescent="0.35">
      <c r="B20" s="35">
        <v>0.5</v>
      </c>
      <c r="C20" s="6">
        <v>0</v>
      </c>
      <c r="D20" s="36">
        <f t="shared" si="0"/>
        <v>0</v>
      </c>
      <c r="E20" s="36">
        <f t="shared" si="1"/>
        <v>0</v>
      </c>
      <c r="F20" s="12"/>
      <c r="G20" s="155"/>
      <c r="H20" s="156"/>
      <c r="I20" s="5"/>
      <c r="J20" s="33"/>
      <c r="K20" s="5"/>
      <c r="L20" s="5"/>
      <c r="M20" s="5"/>
      <c r="N20" s="5"/>
      <c r="O20" s="38"/>
    </row>
    <row r="21" spans="2:15" ht="19" customHeight="1" x14ac:dyDescent="0.35">
      <c r="B21" s="50">
        <v>0.54166666666666663</v>
      </c>
      <c r="C21" s="98">
        <v>1447054</v>
      </c>
      <c r="D21" s="51">
        <f>+C21-C16</f>
        <v>524</v>
      </c>
      <c r="E21" s="135">
        <f>+D21*1000/5/3600</f>
        <v>29.111111111111111</v>
      </c>
      <c r="F21" s="52"/>
      <c r="G21" s="168"/>
      <c r="H21" s="169"/>
      <c r="I21" s="9"/>
      <c r="J21" s="39"/>
      <c r="K21" s="9"/>
      <c r="L21" s="9"/>
      <c r="M21" s="9"/>
      <c r="N21" s="9"/>
      <c r="O21" s="38"/>
    </row>
    <row r="22" spans="2:15" ht="19" customHeight="1" x14ac:dyDescent="0.35">
      <c r="B22" s="35">
        <v>0.58333333333333337</v>
      </c>
      <c r="C22" s="6">
        <v>0</v>
      </c>
      <c r="D22" s="36">
        <v>0</v>
      </c>
      <c r="E22" s="36">
        <v>0</v>
      </c>
      <c r="F22" s="13"/>
      <c r="G22" s="155"/>
      <c r="H22" s="156"/>
      <c r="I22" s="9"/>
      <c r="J22" s="39"/>
      <c r="K22" s="9"/>
      <c r="L22" s="9"/>
      <c r="M22" s="9"/>
      <c r="N22" s="5"/>
      <c r="O22" s="41"/>
    </row>
    <row r="23" spans="2:15" ht="19" customHeight="1" x14ac:dyDescent="0.35">
      <c r="B23" s="35">
        <v>0.625</v>
      </c>
      <c r="C23" s="6">
        <v>0</v>
      </c>
      <c r="D23" s="36">
        <f t="shared" si="0"/>
        <v>0</v>
      </c>
      <c r="E23" s="36">
        <f t="shared" si="1"/>
        <v>0</v>
      </c>
      <c r="F23" s="13"/>
      <c r="G23" s="155"/>
      <c r="H23" s="156"/>
      <c r="I23" s="9"/>
      <c r="J23" s="39"/>
      <c r="K23" s="9"/>
      <c r="L23" s="9"/>
      <c r="M23" s="9"/>
      <c r="N23" s="5"/>
      <c r="O23" s="41"/>
    </row>
    <row r="24" spans="2:15" ht="19" customHeight="1" x14ac:dyDescent="0.35">
      <c r="B24" s="35">
        <v>0.66666666666666663</v>
      </c>
      <c r="C24" s="6">
        <v>0</v>
      </c>
      <c r="D24" s="36">
        <f t="shared" si="0"/>
        <v>0</v>
      </c>
      <c r="E24" s="36">
        <f t="shared" si="1"/>
        <v>0</v>
      </c>
      <c r="F24" s="13"/>
      <c r="G24" s="155"/>
      <c r="H24" s="156"/>
      <c r="I24" s="9"/>
      <c r="J24" s="39"/>
      <c r="K24" s="9"/>
      <c r="L24" s="9"/>
      <c r="M24" s="9"/>
      <c r="N24" s="5"/>
      <c r="O24" s="41"/>
    </row>
    <row r="25" spans="2:15" ht="19" customHeight="1" x14ac:dyDescent="0.35">
      <c r="B25" s="35">
        <v>0.70833333333333337</v>
      </c>
      <c r="C25" s="6">
        <v>0</v>
      </c>
      <c r="D25" s="36">
        <f t="shared" si="0"/>
        <v>0</v>
      </c>
      <c r="E25" s="36">
        <f t="shared" si="1"/>
        <v>0</v>
      </c>
      <c r="F25" s="13"/>
      <c r="G25" s="155"/>
      <c r="H25" s="156"/>
      <c r="I25" s="9"/>
      <c r="J25" s="39"/>
      <c r="K25" s="9"/>
      <c r="L25" s="9"/>
      <c r="M25" s="9"/>
      <c r="N25" s="5"/>
      <c r="O25" s="41"/>
    </row>
    <row r="26" spans="2:15" ht="19" customHeight="1" x14ac:dyDescent="0.35">
      <c r="B26" s="50">
        <v>0.75</v>
      </c>
      <c r="C26" s="98">
        <v>1447606</v>
      </c>
      <c r="D26" s="51">
        <f>+C26-C21</f>
        <v>552</v>
      </c>
      <c r="E26" s="135">
        <f>+D26*1000/5/3600</f>
        <v>30.666666666666668</v>
      </c>
      <c r="F26" s="52"/>
      <c r="G26" s="168"/>
      <c r="H26" s="169"/>
      <c r="I26" s="9"/>
      <c r="J26" s="39"/>
      <c r="K26" s="9"/>
      <c r="L26" s="9"/>
      <c r="M26" s="9"/>
      <c r="N26" s="5"/>
      <c r="O26" s="38"/>
    </row>
    <row r="27" spans="2:15" ht="19" customHeight="1" x14ac:dyDescent="0.35">
      <c r="B27" s="35">
        <v>0.79166666666666663</v>
      </c>
      <c r="C27" s="6">
        <v>0</v>
      </c>
      <c r="D27" s="36">
        <v>0</v>
      </c>
      <c r="E27" s="36">
        <v>0</v>
      </c>
      <c r="F27" s="13"/>
      <c r="G27" s="155"/>
      <c r="H27" s="156"/>
      <c r="I27" s="5"/>
      <c r="J27" s="33"/>
      <c r="K27" s="5"/>
      <c r="L27" s="5"/>
      <c r="M27" s="5"/>
      <c r="N27" s="5"/>
      <c r="O27" s="41"/>
    </row>
    <row r="28" spans="2:15" ht="19" customHeight="1" x14ac:dyDescent="0.35">
      <c r="B28" s="35">
        <v>0.83333333333333337</v>
      </c>
      <c r="C28" s="6">
        <v>0</v>
      </c>
      <c r="D28" s="36">
        <f t="shared" si="0"/>
        <v>0</v>
      </c>
      <c r="E28" s="36">
        <f t="shared" si="1"/>
        <v>0</v>
      </c>
      <c r="F28" s="13"/>
      <c r="G28" s="155"/>
      <c r="H28" s="156"/>
      <c r="I28" s="5"/>
      <c r="J28" s="33"/>
      <c r="K28" s="5"/>
      <c r="L28" s="5"/>
      <c r="M28" s="5"/>
      <c r="N28" s="5"/>
      <c r="O28" s="41"/>
    </row>
    <row r="29" spans="2:15" ht="19" customHeight="1" x14ac:dyDescent="0.35">
      <c r="B29" s="35">
        <v>0.875</v>
      </c>
      <c r="C29" s="6">
        <v>0</v>
      </c>
      <c r="D29" s="36">
        <f t="shared" si="0"/>
        <v>0</v>
      </c>
      <c r="E29" s="36">
        <f t="shared" si="1"/>
        <v>0</v>
      </c>
      <c r="F29" s="13"/>
      <c r="G29" s="155"/>
      <c r="H29" s="156"/>
      <c r="I29" s="5"/>
      <c r="J29" s="33"/>
      <c r="K29" s="5"/>
      <c r="L29" s="5"/>
      <c r="M29" s="5"/>
      <c r="N29" s="5"/>
      <c r="O29" s="41"/>
    </row>
    <row r="30" spans="2:15" ht="19" customHeight="1" x14ac:dyDescent="0.35">
      <c r="B30" s="35">
        <v>0.91666666666666663</v>
      </c>
      <c r="C30" s="6">
        <v>0</v>
      </c>
      <c r="D30" s="36">
        <f t="shared" si="0"/>
        <v>0</v>
      </c>
      <c r="E30" s="36">
        <f t="shared" si="1"/>
        <v>0</v>
      </c>
      <c r="F30" s="13"/>
      <c r="G30" s="155"/>
      <c r="H30" s="156"/>
      <c r="I30" s="5"/>
      <c r="J30" s="33"/>
      <c r="K30" s="5"/>
      <c r="L30" s="5"/>
      <c r="M30" s="5"/>
      <c r="N30" s="5"/>
      <c r="O30" s="41"/>
    </row>
    <row r="31" spans="2:15" ht="19" customHeight="1" x14ac:dyDescent="0.35">
      <c r="B31" s="35">
        <v>0.95833333333333337</v>
      </c>
      <c r="C31" s="6">
        <v>0</v>
      </c>
      <c r="D31" s="36">
        <f t="shared" si="0"/>
        <v>0</v>
      </c>
      <c r="E31" s="36">
        <f t="shared" si="1"/>
        <v>0</v>
      </c>
      <c r="F31" s="13"/>
      <c r="G31" s="155"/>
      <c r="H31" s="156"/>
      <c r="I31" s="5"/>
      <c r="J31" s="33"/>
      <c r="K31" s="5"/>
      <c r="L31" s="5"/>
      <c r="M31" s="5"/>
      <c r="N31" s="5"/>
      <c r="O31" s="41"/>
    </row>
    <row r="32" spans="2:15" ht="19" customHeight="1" thickBot="1" x14ac:dyDescent="0.4">
      <c r="B32" s="42">
        <v>1</v>
      </c>
      <c r="C32" s="7">
        <v>0</v>
      </c>
      <c r="D32" s="43">
        <f t="shared" si="0"/>
        <v>0</v>
      </c>
      <c r="E32" s="43">
        <f t="shared" si="1"/>
        <v>0</v>
      </c>
      <c r="F32" s="14"/>
      <c r="G32" s="157"/>
      <c r="H32" s="158"/>
      <c r="I32" s="5"/>
      <c r="J32" s="33"/>
      <c r="K32" s="5"/>
      <c r="L32" s="5"/>
      <c r="M32" s="5"/>
      <c r="N32" s="5"/>
      <c r="O32" s="41"/>
    </row>
    <row r="33" spans="2:15" ht="19" customHeight="1" x14ac:dyDescent="0.35">
      <c r="B33" s="45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5"/>
      <c r="O33" s="46"/>
    </row>
    <row r="34" spans="2:15" ht="19" customHeight="1" x14ac:dyDescent="0.35">
      <c r="B34" s="45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5"/>
      <c r="O34" s="46"/>
    </row>
    <row r="35" spans="2:15" ht="19" customHeight="1" x14ac:dyDescent="0.35">
      <c r="B35" s="45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5"/>
      <c r="O35" s="46"/>
    </row>
    <row r="36" spans="2:15" ht="19" customHeight="1" x14ac:dyDescent="0.35">
      <c r="B36" s="45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5"/>
      <c r="O36" s="46"/>
    </row>
    <row r="37" spans="2:15" ht="19" customHeight="1" x14ac:dyDescent="0.35">
      <c r="B37" s="45"/>
      <c r="C37" s="46"/>
      <c r="D37" s="46"/>
      <c r="E37" s="46"/>
      <c r="F37" s="46"/>
      <c r="G37" s="46"/>
      <c r="H37" s="46" t="s">
        <v>9</v>
      </c>
      <c r="I37" s="46"/>
      <c r="J37" s="46"/>
      <c r="K37" s="46"/>
      <c r="L37" s="46"/>
      <c r="M37" s="46"/>
      <c r="N37" s="5"/>
      <c r="O37" s="46"/>
    </row>
    <row r="38" spans="2:15" ht="19" customHeight="1" x14ac:dyDescent="0.35">
      <c r="B38" s="45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5"/>
      <c r="O38" s="47"/>
    </row>
    <row r="39" spans="2:15" ht="19" customHeight="1" x14ac:dyDescent="0.35">
      <c r="B39" s="45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5"/>
      <c r="O39" s="48"/>
    </row>
    <row r="40" spans="2:15" ht="19" customHeight="1" x14ac:dyDescent="0.35">
      <c r="B40" s="45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5"/>
      <c r="O40" s="48"/>
    </row>
    <row r="41" spans="2:15" ht="19" customHeight="1" x14ac:dyDescent="0.35">
      <c r="B41" s="45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5"/>
      <c r="O41" s="47"/>
    </row>
    <row r="42" spans="2:15" ht="19" customHeight="1" x14ac:dyDescent="0.35">
      <c r="B42" s="45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5"/>
      <c r="O42" s="47"/>
    </row>
    <row r="43" spans="2:15" ht="19" customHeight="1" x14ac:dyDescent="0.35">
      <c r="B43" s="45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5"/>
      <c r="O43" s="47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28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4"/>
  <dimension ref="B1:R43"/>
  <sheetViews>
    <sheetView showGridLines="0" showWhiteSpace="0" topLeftCell="A16" zoomScale="85" zoomScaleNormal="85" zoomScalePageLayoutView="70" workbookViewId="0">
      <selection activeCell="E14" sqref="E14"/>
    </sheetView>
  </sheetViews>
  <sheetFormatPr baseColWidth="10" defaultColWidth="11.453125" defaultRowHeight="14.5" x14ac:dyDescent="0.35"/>
  <cols>
    <col min="1" max="1" width="1.26953125" style="1" customWidth="1"/>
    <col min="2" max="2" width="24.7265625" style="1" bestFit="1" customWidth="1"/>
    <col min="3" max="5" width="18.7265625" style="1" customWidth="1"/>
    <col min="6" max="6" width="93.54296875" style="1" customWidth="1"/>
    <col min="7" max="7" width="10.7265625" style="1" customWidth="1"/>
    <col min="8" max="8" width="14.453125" style="1" customWidth="1"/>
    <col min="9" max="9" width="10.7265625" style="1" customWidth="1"/>
    <col min="10" max="10" width="2.7265625" style="1" customWidth="1"/>
    <col min="11" max="11" width="10.7265625" style="1" customWidth="1"/>
    <col min="12" max="12" width="14.54296875" style="1" customWidth="1"/>
    <col min="13" max="13" width="10.7265625" style="1" customWidth="1"/>
    <col min="14" max="14" width="18" style="1" customWidth="1"/>
    <col min="15" max="15" width="68.7265625" style="1" customWidth="1"/>
    <col min="16" max="16384" width="11.453125" style="1"/>
  </cols>
  <sheetData>
    <row r="1" spans="2:18" ht="15" customHeight="1" thickBot="1" x14ac:dyDescent="0.4">
      <c r="C1" s="1" t="s">
        <v>0</v>
      </c>
    </row>
    <row r="2" spans="2:18" ht="18.75" customHeight="1" x14ac:dyDescent="0.35">
      <c r="B2" s="174"/>
      <c r="C2" s="175"/>
      <c r="D2" s="159" t="s">
        <v>4</v>
      </c>
      <c r="E2" s="160"/>
      <c r="F2" s="160"/>
      <c r="G2" s="160"/>
      <c r="H2" s="161"/>
      <c r="I2" s="16"/>
      <c r="J2" s="17"/>
      <c r="K2" s="17"/>
      <c r="L2" s="17"/>
      <c r="M2" s="17"/>
      <c r="N2" s="17"/>
      <c r="O2" s="17"/>
      <c r="P2" s="2"/>
    </row>
    <row r="3" spans="2:18" ht="18.75" customHeight="1" thickBot="1" x14ac:dyDescent="0.4">
      <c r="B3" s="176"/>
      <c r="C3" s="177"/>
      <c r="D3" s="162"/>
      <c r="E3" s="163"/>
      <c r="F3" s="163"/>
      <c r="G3" s="163"/>
      <c r="H3" s="164"/>
      <c r="I3" s="16"/>
      <c r="J3" s="17"/>
      <c r="K3" s="17"/>
      <c r="L3" s="17"/>
      <c r="M3" s="17"/>
      <c r="N3" s="17"/>
      <c r="O3" s="17"/>
      <c r="P3" s="2"/>
    </row>
    <row r="4" spans="2:18" ht="6.75" customHeight="1" thickBot="1" x14ac:dyDescent="0.4"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2"/>
    </row>
    <row r="5" spans="2:18" ht="22.5" customHeight="1" thickBot="1" x14ac:dyDescent="0.4">
      <c r="B5" s="19" t="s">
        <v>1</v>
      </c>
      <c r="C5" s="20" t="s">
        <v>8</v>
      </c>
      <c r="D5" s="165" t="s">
        <v>6</v>
      </c>
      <c r="E5" s="166"/>
      <c r="F5" s="166"/>
      <c r="G5" s="166"/>
      <c r="H5" s="167"/>
      <c r="I5" s="21"/>
      <c r="J5" s="21"/>
      <c r="K5" s="21"/>
      <c r="L5" s="21"/>
      <c r="M5" s="21"/>
      <c r="N5" s="18"/>
      <c r="O5" s="18"/>
      <c r="P5" s="2"/>
    </row>
    <row r="6" spans="2:18" ht="6" customHeight="1" thickBot="1" x14ac:dyDescent="0.4">
      <c r="B6" s="18"/>
      <c r="C6" s="22"/>
      <c r="D6" s="23"/>
      <c r="E6" s="23"/>
      <c r="F6" s="23"/>
      <c r="G6" s="23"/>
      <c r="H6" s="23"/>
      <c r="I6" s="23"/>
      <c r="J6" s="23"/>
      <c r="K6" s="23"/>
      <c r="L6" s="21"/>
      <c r="M6" s="21"/>
      <c r="N6" s="18"/>
      <c r="O6" s="18"/>
      <c r="P6" s="2"/>
    </row>
    <row r="7" spans="2:18" ht="15" customHeight="1" thickBot="1" x14ac:dyDescent="0.4">
      <c r="B7" s="24">
        <f>+'Día 3'!B7+1</f>
        <v>44685</v>
      </c>
      <c r="C7" s="25" t="s">
        <v>10</v>
      </c>
      <c r="D7" s="26" t="s">
        <v>3</v>
      </c>
      <c r="E7" s="27" t="s">
        <v>11</v>
      </c>
      <c r="F7" s="28" t="s">
        <v>5</v>
      </c>
      <c r="G7" s="170" t="s">
        <v>2</v>
      </c>
      <c r="H7" s="171"/>
      <c r="I7" s="29"/>
      <c r="J7" s="29"/>
      <c r="K7" s="5"/>
      <c r="L7" s="29"/>
      <c r="M7" s="29"/>
      <c r="N7" s="29"/>
      <c r="O7" s="30"/>
      <c r="P7" s="3"/>
    </row>
    <row r="8" spans="2:18" ht="15" customHeight="1" x14ac:dyDescent="0.35">
      <c r="B8" s="31" t="s">
        <v>7</v>
      </c>
      <c r="C8" s="54">
        <f>+'Día 3'!C26</f>
        <v>1447606</v>
      </c>
      <c r="D8" s="32" t="s">
        <v>0</v>
      </c>
      <c r="E8" s="32"/>
      <c r="F8" s="10"/>
      <c r="G8" s="172"/>
      <c r="H8" s="173"/>
      <c r="I8" s="33"/>
      <c r="J8" s="33"/>
      <c r="K8" s="5"/>
      <c r="L8" s="5"/>
      <c r="M8" s="5"/>
      <c r="N8" s="8"/>
      <c r="O8" s="34"/>
    </row>
    <row r="9" spans="2:18" ht="19" customHeight="1" x14ac:dyDescent="0.35">
      <c r="B9" s="35">
        <v>4.1666666666666664E-2</v>
      </c>
      <c r="C9" s="6">
        <v>0</v>
      </c>
      <c r="D9" s="36" t="s">
        <v>0</v>
      </c>
      <c r="E9" s="36" t="s">
        <v>0</v>
      </c>
      <c r="F9" s="11" t="s">
        <v>0</v>
      </c>
      <c r="G9" s="155"/>
      <c r="H9" s="156"/>
      <c r="I9" s="5"/>
      <c r="J9" s="33"/>
      <c r="K9" s="5"/>
      <c r="L9" s="5"/>
      <c r="M9" s="5"/>
      <c r="N9" s="5"/>
      <c r="O9" s="37"/>
      <c r="P9" s="4" t="s">
        <v>0</v>
      </c>
    </row>
    <row r="10" spans="2:18" ht="19" customHeight="1" x14ac:dyDescent="0.35">
      <c r="B10" s="35">
        <v>8.3333333333333329E-2</v>
      </c>
      <c r="C10" s="6">
        <v>0</v>
      </c>
      <c r="D10" s="36">
        <f>+C10-C9</f>
        <v>0</v>
      </c>
      <c r="E10" s="36">
        <f>+D10*0.277777777777778</f>
        <v>0</v>
      </c>
      <c r="F10" s="12"/>
      <c r="G10" s="155"/>
      <c r="H10" s="156"/>
      <c r="I10" s="5"/>
      <c r="J10" s="33"/>
      <c r="K10" s="5"/>
      <c r="L10" s="5"/>
      <c r="M10" s="5"/>
      <c r="N10" s="5"/>
      <c r="O10" s="38"/>
    </row>
    <row r="11" spans="2:18" ht="19" customHeight="1" x14ac:dyDescent="0.35">
      <c r="B11" s="35">
        <v>0.125</v>
      </c>
      <c r="C11" s="6">
        <v>0</v>
      </c>
      <c r="D11" s="36">
        <f t="shared" ref="D11:D32" si="0">+C11-C10</f>
        <v>0</v>
      </c>
      <c r="E11" s="36">
        <f t="shared" ref="E11:E32" si="1">+D11*1000/3600</f>
        <v>0</v>
      </c>
      <c r="F11" s="12"/>
      <c r="G11" s="155"/>
      <c r="H11" s="156"/>
      <c r="I11" s="5"/>
      <c r="J11" s="33"/>
      <c r="K11" s="5"/>
      <c r="L11" s="5"/>
      <c r="M11" s="5"/>
      <c r="N11" s="5"/>
      <c r="O11" s="38"/>
      <c r="R11" s="1" t="s">
        <v>0</v>
      </c>
    </row>
    <row r="12" spans="2:18" ht="19" customHeight="1" x14ac:dyDescent="0.35">
      <c r="B12" s="35">
        <v>0.16666666666666666</v>
      </c>
      <c r="C12" s="6">
        <v>0</v>
      </c>
      <c r="D12" s="36">
        <f t="shared" si="0"/>
        <v>0</v>
      </c>
      <c r="E12" s="36">
        <f t="shared" si="1"/>
        <v>0</v>
      </c>
      <c r="F12" s="12"/>
      <c r="G12" s="155"/>
      <c r="H12" s="156"/>
      <c r="I12" s="5"/>
      <c r="J12" s="33"/>
      <c r="K12" s="5"/>
      <c r="L12" s="5"/>
      <c r="M12" s="5"/>
      <c r="N12" s="5"/>
      <c r="O12" s="38"/>
    </row>
    <row r="13" spans="2:18" ht="19" customHeight="1" x14ac:dyDescent="0.35">
      <c r="B13" s="35">
        <v>0.20833333333333334</v>
      </c>
      <c r="C13" s="6">
        <v>0</v>
      </c>
      <c r="D13" s="36">
        <f t="shared" si="0"/>
        <v>0</v>
      </c>
      <c r="E13" s="36">
        <f t="shared" si="1"/>
        <v>0</v>
      </c>
      <c r="F13" s="12" t="s">
        <v>0</v>
      </c>
      <c r="G13" s="155"/>
      <c r="H13" s="156"/>
      <c r="I13" s="5"/>
      <c r="J13" s="33"/>
      <c r="K13" s="5"/>
      <c r="L13" s="5"/>
      <c r="M13" s="5"/>
      <c r="N13" s="5"/>
      <c r="O13" s="38"/>
    </row>
    <row r="14" spans="2:18" ht="19" customHeight="1" x14ac:dyDescent="0.35">
      <c r="B14" s="35">
        <v>0.25</v>
      </c>
      <c r="C14" s="6">
        <v>0</v>
      </c>
      <c r="D14" s="36">
        <f t="shared" si="0"/>
        <v>0</v>
      </c>
      <c r="E14" s="36">
        <f t="shared" si="1"/>
        <v>0</v>
      </c>
      <c r="F14" s="12" t="s">
        <v>0</v>
      </c>
      <c r="G14" s="155"/>
      <c r="H14" s="156"/>
      <c r="I14" s="5"/>
      <c r="J14" s="33"/>
      <c r="K14" s="5"/>
      <c r="L14" s="5"/>
      <c r="M14" s="5"/>
      <c r="N14" s="5"/>
      <c r="O14" s="38"/>
    </row>
    <row r="15" spans="2:18" ht="19" customHeight="1" x14ac:dyDescent="0.35">
      <c r="B15" s="35">
        <v>0.29166666666666669</v>
      </c>
      <c r="C15" s="6">
        <v>0</v>
      </c>
      <c r="D15" s="36">
        <f t="shared" si="0"/>
        <v>0</v>
      </c>
      <c r="E15" s="36">
        <f t="shared" si="1"/>
        <v>0</v>
      </c>
      <c r="F15" s="12"/>
      <c r="G15" s="155"/>
      <c r="H15" s="156"/>
      <c r="I15" s="5"/>
      <c r="J15" s="33"/>
      <c r="K15" s="5"/>
      <c r="L15" s="5"/>
      <c r="M15" s="5"/>
      <c r="N15" s="5"/>
      <c r="O15" s="38"/>
    </row>
    <row r="16" spans="2:18" ht="19" customHeight="1" x14ac:dyDescent="0.35">
      <c r="B16" s="50">
        <v>0.33333333333333331</v>
      </c>
      <c r="C16" s="98">
        <v>1449041</v>
      </c>
      <c r="D16" s="51">
        <f>+C16-C8</f>
        <v>1435</v>
      </c>
      <c r="E16" s="135">
        <f>+D16*1000/14/3600</f>
        <v>28.472222222222221</v>
      </c>
      <c r="F16" s="52"/>
      <c r="G16" s="168"/>
      <c r="H16" s="169"/>
      <c r="I16" s="9"/>
      <c r="J16" s="39"/>
      <c r="K16" s="9"/>
      <c r="L16" s="9"/>
      <c r="M16" s="9"/>
      <c r="N16" s="5"/>
      <c r="O16" s="38"/>
    </row>
    <row r="17" spans="2:15" ht="19" customHeight="1" x14ac:dyDescent="0.35">
      <c r="B17" s="35">
        <v>0.375</v>
      </c>
      <c r="C17" s="6">
        <v>0</v>
      </c>
      <c r="D17" s="36">
        <v>0</v>
      </c>
      <c r="E17" s="36">
        <v>0</v>
      </c>
      <c r="F17" s="12"/>
      <c r="G17" s="155"/>
      <c r="H17" s="156"/>
      <c r="I17" s="5"/>
      <c r="J17" s="33"/>
      <c r="K17" s="5"/>
      <c r="L17" s="5"/>
      <c r="M17" s="5"/>
      <c r="N17" s="5"/>
      <c r="O17" s="38"/>
    </row>
    <row r="18" spans="2:15" ht="19" customHeight="1" x14ac:dyDescent="0.35">
      <c r="B18" s="35">
        <v>0.41666666666666669</v>
      </c>
      <c r="C18" s="6">
        <v>0</v>
      </c>
      <c r="D18" s="36">
        <f t="shared" si="0"/>
        <v>0</v>
      </c>
      <c r="E18" s="36">
        <f t="shared" si="1"/>
        <v>0</v>
      </c>
      <c r="F18" s="12"/>
      <c r="G18" s="155"/>
      <c r="H18" s="156"/>
      <c r="I18" s="5"/>
      <c r="J18" s="33"/>
      <c r="K18" s="5"/>
      <c r="L18" s="5"/>
      <c r="M18" s="5"/>
      <c r="N18" s="5"/>
      <c r="O18" s="38"/>
    </row>
    <row r="19" spans="2:15" ht="19" customHeight="1" x14ac:dyDescent="0.35">
      <c r="B19" s="35">
        <v>0.45833333333333331</v>
      </c>
      <c r="C19" s="6">
        <v>0</v>
      </c>
      <c r="D19" s="36">
        <f t="shared" si="0"/>
        <v>0</v>
      </c>
      <c r="E19" s="36">
        <f t="shared" si="1"/>
        <v>0</v>
      </c>
      <c r="F19" s="12" t="s">
        <v>0</v>
      </c>
      <c r="G19" s="155"/>
      <c r="H19" s="156"/>
      <c r="I19" s="5"/>
      <c r="J19" s="33"/>
      <c r="K19" s="5"/>
      <c r="L19" s="5"/>
      <c r="M19" s="5"/>
      <c r="N19" s="5"/>
      <c r="O19" s="38"/>
    </row>
    <row r="20" spans="2:15" ht="19" customHeight="1" x14ac:dyDescent="0.35">
      <c r="B20" s="35">
        <v>0.5</v>
      </c>
      <c r="C20" s="6">
        <v>0</v>
      </c>
      <c r="D20" s="36">
        <f t="shared" si="0"/>
        <v>0</v>
      </c>
      <c r="E20" s="36">
        <f t="shared" si="1"/>
        <v>0</v>
      </c>
      <c r="F20" s="12"/>
      <c r="G20" s="155"/>
      <c r="H20" s="156"/>
      <c r="I20" s="5"/>
      <c r="J20" s="33"/>
      <c r="K20" s="5"/>
      <c r="L20" s="5"/>
      <c r="M20" s="5"/>
      <c r="N20" s="5"/>
      <c r="O20" s="38"/>
    </row>
    <row r="21" spans="2:15" ht="19" customHeight="1" x14ac:dyDescent="0.35">
      <c r="B21" s="50">
        <v>0.54166666666666663</v>
      </c>
      <c r="C21" s="98">
        <v>1449572</v>
      </c>
      <c r="D21" s="51">
        <f>+C21-C16</f>
        <v>531</v>
      </c>
      <c r="E21" s="135">
        <f>+D21*1000/5/3600</f>
        <v>29.5</v>
      </c>
      <c r="F21" s="52"/>
      <c r="G21" s="168"/>
      <c r="H21" s="169"/>
      <c r="I21" s="9"/>
      <c r="J21" s="39"/>
      <c r="K21" s="9"/>
      <c r="L21" s="9"/>
      <c r="M21" s="9"/>
      <c r="N21" s="9"/>
      <c r="O21" s="38"/>
    </row>
    <row r="22" spans="2:15" ht="19" customHeight="1" x14ac:dyDescent="0.35">
      <c r="B22" s="35">
        <v>0.58333333333333337</v>
      </c>
      <c r="C22" s="6">
        <v>0</v>
      </c>
      <c r="D22" s="36">
        <v>0</v>
      </c>
      <c r="E22" s="36">
        <v>0</v>
      </c>
      <c r="F22" s="13"/>
      <c r="G22" s="155"/>
      <c r="H22" s="156"/>
      <c r="I22" s="9"/>
      <c r="J22" s="39"/>
      <c r="K22" s="9"/>
      <c r="L22" s="9"/>
      <c r="M22" s="9"/>
      <c r="N22" s="5"/>
      <c r="O22" s="41"/>
    </row>
    <row r="23" spans="2:15" ht="19" customHeight="1" x14ac:dyDescent="0.35">
      <c r="B23" s="35">
        <v>0.625</v>
      </c>
      <c r="C23" s="6">
        <v>0</v>
      </c>
      <c r="D23" s="36">
        <f t="shared" si="0"/>
        <v>0</v>
      </c>
      <c r="E23" s="36">
        <f t="shared" si="1"/>
        <v>0</v>
      </c>
      <c r="F23" s="13"/>
      <c r="G23" s="155"/>
      <c r="H23" s="156"/>
      <c r="I23" s="9"/>
      <c r="J23" s="39"/>
      <c r="K23" s="9"/>
      <c r="L23" s="9"/>
      <c r="M23" s="9"/>
      <c r="N23" s="5"/>
      <c r="O23" s="41"/>
    </row>
    <row r="24" spans="2:15" ht="19" customHeight="1" x14ac:dyDescent="0.35">
      <c r="B24" s="35">
        <v>0.66666666666666663</v>
      </c>
      <c r="C24" s="6">
        <v>0</v>
      </c>
      <c r="D24" s="36">
        <f t="shared" si="0"/>
        <v>0</v>
      </c>
      <c r="E24" s="36">
        <f t="shared" si="1"/>
        <v>0</v>
      </c>
      <c r="F24" s="13"/>
      <c r="G24" s="155"/>
      <c r="H24" s="156"/>
      <c r="I24" s="9"/>
      <c r="J24" s="39"/>
      <c r="K24" s="9"/>
      <c r="L24" s="9"/>
      <c r="M24" s="9"/>
      <c r="N24" s="5"/>
      <c r="O24" s="41"/>
    </row>
    <row r="25" spans="2:15" ht="19" customHeight="1" x14ac:dyDescent="0.35">
      <c r="B25" s="35">
        <v>0.70833333333333337</v>
      </c>
      <c r="C25" s="6">
        <v>0</v>
      </c>
      <c r="D25" s="36">
        <f t="shared" si="0"/>
        <v>0</v>
      </c>
      <c r="E25" s="36">
        <f t="shared" si="1"/>
        <v>0</v>
      </c>
      <c r="F25" s="13"/>
      <c r="G25" s="155"/>
      <c r="H25" s="156"/>
      <c r="I25" s="9"/>
      <c r="J25" s="39"/>
      <c r="K25" s="9"/>
      <c r="L25" s="9"/>
      <c r="M25" s="9"/>
      <c r="N25" s="5"/>
      <c r="O25" s="41"/>
    </row>
    <row r="26" spans="2:15" ht="19" customHeight="1" x14ac:dyDescent="0.35">
      <c r="B26" s="50">
        <v>0.75</v>
      </c>
      <c r="C26" s="98">
        <v>1450222</v>
      </c>
      <c r="D26" s="51">
        <f>+C26-C21</f>
        <v>650</v>
      </c>
      <c r="E26" s="135">
        <f>+D26*1000/5/3600</f>
        <v>36.111111111111114</v>
      </c>
      <c r="F26" s="52"/>
      <c r="G26" s="168"/>
      <c r="H26" s="169"/>
      <c r="I26" s="9"/>
      <c r="J26" s="39"/>
      <c r="K26" s="9"/>
      <c r="L26" s="9"/>
      <c r="M26" s="9"/>
      <c r="N26" s="5"/>
      <c r="O26" s="38"/>
    </row>
    <row r="27" spans="2:15" ht="19" customHeight="1" x14ac:dyDescent="0.35">
      <c r="B27" s="35">
        <v>0.79166666666666663</v>
      </c>
      <c r="C27" s="6">
        <v>0</v>
      </c>
      <c r="D27" s="36">
        <v>0</v>
      </c>
      <c r="E27" s="36">
        <v>0</v>
      </c>
      <c r="F27" s="13"/>
      <c r="G27" s="155"/>
      <c r="H27" s="156"/>
      <c r="I27" s="5"/>
      <c r="J27" s="33"/>
      <c r="K27" s="5"/>
      <c r="L27" s="5"/>
      <c r="M27" s="5"/>
      <c r="N27" s="5"/>
      <c r="O27" s="41"/>
    </row>
    <row r="28" spans="2:15" ht="19" customHeight="1" x14ac:dyDescent="0.35">
      <c r="B28" s="35">
        <v>0.83333333333333337</v>
      </c>
      <c r="C28" s="6">
        <v>0</v>
      </c>
      <c r="D28" s="36">
        <f t="shared" si="0"/>
        <v>0</v>
      </c>
      <c r="E28" s="36">
        <f t="shared" si="1"/>
        <v>0</v>
      </c>
      <c r="F28" s="13"/>
      <c r="G28" s="155"/>
      <c r="H28" s="156"/>
      <c r="I28" s="5"/>
      <c r="J28" s="33"/>
      <c r="K28" s="5"/>
      <c r="L28" s="5"/>
      <c r="M28" s="5"/>
      <c r="N28" s="5"/>
      <c r="O28" s="41"/>
    </row>
    <row r="29" spans="2:15" ht="19" customHeight="1" x14ac:dyDescent="0.35">
      <c r="B29" s="35">
        <v>0.875</v>
      </c>
      <c r="C29" s="6">
        <v>0</v>
      </c>
      <c r="D29" s="36">
        <f t="shared" si="0"/>
        <v>0</v>
      </c>
      <c r="E29" s="36">
        <f t="shared" si="1"/>
        <v>0</v>
      </c>
      <c r="F29" s="13"/>
      <c r="G29" s="155"/>
      <c r="H29" s="156"/>
      <c r="I29" s="5"/>
      <c r="J29" s="33"/>
      <c r="K29" s="5"/>
      <c r="L29" s="5"/>
      <c r="M29" s="5"/>
      <c r="N29" s="5"/>
      <c r="O29" s="41"/>
    </row>
    <row r="30" spans="2:15" ht="19" customHeight="1" x14ac:dyDescent="0.35">
      <c r="B30" s="35">
        <v>0.91666666666666663</v>
      </c>
      <c r="C30" s="6">
        <v>0</v>
      </c>
      <c r="D30" s="36">
        <f t="shared" si="0"/>
        <v>0</v>
      </c>
      <c r="E30" s="36">
        <f t="shared" si="1"/>
        <v>0</v>
      </c>
      <c r="F30" s="13"/>
      <c r="G30" s="155"/>
      <c r="H30" s="156"/>
      <c r="I30" s="5"/>
      <c r="J30" s="33"/>
      <c r="K30" s="5"/>
      <c r="L30" s="5"/>
      <c r="M30" s="5"/>
      <c r="N30" s="5"/>
      <c r="O30" s="41"/>
    </row>
    <row r="31" spans="2:15" ht="19" customHeight="1" x14ac:dyDescent="0.35">
      <c r="B31" s="35">
        <v>0.95833333333333337</v>
      </c>
      <c r="C31" s="6">
        <v>0</v>
      </c>
      <c r="D31" s="36">
        <f t="shared" si="0"/>
        <v>0</v>
      </c>
      <c r="E31" s="36">
        <f t="shared" si="1"/>
        <v>0</v>
      </c>
      <c r="F31" s="13"/>
      <c r="G31" s="155"/>
      <c r="H31" s="156"/>
      <c r="I31" s="5"/>
      <c r="J31" s="33"/>
      <c r="K31" s="5"/>
      <c r="L31" s="5"/>
      <c r="M31" s="5"/>
      <c r="N31" s="5"/>
      <c r="O31" s="41"/>
    </row>
    <row r="32" spans="2:15" ht="19" customHeight="1" thickBot="1" x14ac:dyDescent="0.4">
      <c r="B32" s="42">
        <v>1</v>
      </c>
      <c r="C32" s="7">
        <v>0</v>
      </c>
      <c r="D32" s="43">
        <f t="shared" si="0"/>
        <v>0</v>
      </c>
      <c r="E32" s="43">
        <f t="shared" si="1"/>
        <v>0</v>
      </c>
      <c r="F32" s="14"/>
      <c r="G32" s="157"/>
      <c r="H32" s="158"/>
      <c r="I32" s="5"/>
      <c r="J32" s="33"/>
      <c r="K32" s="5"/>
      <c r="L32" s="5"/>
      <c r="M32" s="5"/>
      <c r="N32" s="5"/>
      <c r="O32" s="41"/>
    </row>
    <row r="33" spans="2:15" ht="19" customHeight="1" x14ac:dyDescent="0.35">
      <c r="B33" s="45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5"/>
      <c r="O33" s="46"/>
    </row>
    <row r="34" spans="2:15" ht="19" customHeight="1" x14ac:dyDescent="0.35">
      <c r="B34" s="45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5"/>
      <c r="O34" s="46"/>
    </row>
    <row r="35" spans="2:15" ht="19" customHeight="1" x14ac:dyDescent="0.35">
      <c r="B35" s="45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5"/>
      <c r="O35" s="46"/>
    </row>
    <row r="36" spans="2:15" ht="19" customHeight="1" x14ac:dyDescent="0.35">
      <c r="B36" s="45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5"/>
      <c r="O36" s="46"/>
    </row>
    <row r="37" spans="2:15" ht="19" customHeight="1" x14ac:dyDescent="0.35">
      <c r="B37" s="45"/>
      <c r="C37" s="46"/>
      <c r="D37" s="46"/>
      <c r="E37" s="46"/>
      <c r="F37" s="46"/>
      <c r="G37" s="46"/>
      <c r="H37" s="46" t="s">
        <v>9</v>
      </c>
      <c r="I37" s="46"/>
      <c r="J37" s="46"/>
      <c r="K37" s="46"/>
      <c r="L37" s="46"/>
      <c r="M37" s="46"/>
      <c r="N37" s="5"/>
      <c r="O37" s="46"/>
    </row>
    <row r="38" spans="2:15" ht="19" customHeight="1" x14ac:dyDescent="0.35">
      <c r="B38" s="45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5"/>
      <c r="O38" s="47"/>
    </row>
    <row r="39" spans="2:15" ht="19" customHeight="1" x14ac:dyDescent="0.35">
      <c r="B39" s="45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5"/>
      <c r="O39" s="48"/>
    </row>
    <row r="40" spans="2:15" ht="19" customHeight="1" x14ac:dyDescent="0.35">
      <c r="B40" s="45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5"/>
      <c r="O40" s="48"/>
    </row>
    <row r="41" spans="2:15" ht="19" customHeight="1" x14ac:dyDescent="0.35">
      <c r="B41" s="45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5"/>
      <c r="O41" s="47"/>
    </row>
    <row r="42" spans="2:15" ht="19" customHeight="1" x14ac:dyDescent="0.35">
      <c r="B42" s="45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5"/>
      <c r="O42" s="47"/>
    </row>
    <row r="43" spans="2:15" ht="19" customHeight="1" x14ac:dyDescent="0.35">
      <c r="B43" s="45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5"/>
      <c r="O43" s="47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27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5"/>
  <dimension ref="B1:R43"/>
  <sheetViews>
    <sheetView showGridLines="0" showWhiteSpace="0" topLeftCell="A16" zoomScale="85" zoomScaleNormal="85" zoomScalePageLayoutView="70" workbookViewId="0">
      <selection activeCell="D19" sqref="D19"/>
    </sheetView>
  </sheetViews>
  <sheetFormatPr baseColWidth="10" defaultColWidth="11.453125" defaultRowHeight="14.5" x14ac:dyDescent="0.35"/>
  <cols>
    <col min="1" max="1" width="1.26953125" style="1" customWidth="1"/>
    <col min="2" max="2" width="24.7265625" style="1" bestFit="1" customWidth="1"/>
    <col min="3" max="5" width="18.7265625" style="1" customWidth="1"/>
    <col min="6" max="6" width="93.54296875" style="1" customWidth="1"/>
    <col min="7" max="7" width="10.7265625" style="1" customWidth="1"/>
    <col min="8" max="8" width="14.453125" style="1" customWidth="1"/>
    <col min="9" max="9" width="10.7265625" style="1" customWidth="1"/>
    <col min="10" max="10" width="2.7265625" style="1" customWidth="1"/>
    <col min="11" max="11" width="10.7265625" style="1" customWidth="1"/>
    <col min="12" max="12" width="14.54296875" style="1" customWidth="1"/>
    <col min="13" max="13" width="10.7265625" style="1" customWidth="1"/>
    <col min="14" max="14" width="18" style="1" customWidth="1"/>
    <col min="15" max="15" width="68.7265625" style="1" customWidth="1"/>
    <col min="16" max="16384" width="11.453125" style="1"/>
  </cols>
  <sheetData>
    <row r="1" spans="2:18" ht="15" customHeight="1" thickBot="1" x14ac:dyDescent="0.4">
      <c r="C1" s="1" t="s">
        <v>0</v>
      </c>
    </row>
    <row r="2" spans="2:18" ht="18.75" customHeight="1" x14ac:dyDescent="0.35">
      <c r="B2" s="174"/>
      <c r="C2" s="175"/>
      <c r="D2" s="159" t="s">
        <v>4</v>
      </c>
      <c r="E2" s="160"/>
      <c r="F2" s="160"/>
      <c r="G2" s="160"/>
      <c r="H2" s="161"/>
      <c r="I2" s="16"/>
      <c r="J2" s="17"/>
      <c r="K2" s="17"/>
      <c r="L2" s="17"/>
      <c r="M2" s="17"/>
      <c r="N2" s="17"/>
      <c r="O2" s="17"/>
      <c r="P2" s="2"/>
    </row>
    <row r="3" spans="2:18" ht="18.75" customHeight="1" thickBot="1" x14ac:dyDescent="0.4">
      <c r="B3" s="176"/>
      <c r="C3" s="177"/>
      <c r="D3" s="162"/>
      <c r="E3" s="163"/>
      <c r="F3" s="163"/>
      <c r="G3" s="163"/>
      <c r="H3" s="164"/>
      <c r="I3" s="16"/>
      <c r="J3" s="17"/>
      <c r="K3" s="17"/>
      <c r="L3" s="17"/>
      <c r="M3" s="17"/>
      <c r="N3" s="17"/>
      <c r="O3" s="17"/>
      <c r="P3" s="2"/>
    </row>
    <row r="4" spans="2:18" ht="6.75" customHeight="1" thickBot="1" x14ac:dyDescent="0.4"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2"/>
    </row>
    <row r="5" spans="2:18" ht="22.5" customHeight="1" thickBot="1" x14ac:dyDescent="0.4">
      <c r="B5" s="19" t="s">
        <v>1</v>
      </c>
      <c r="C5" s="20" t="s">
        <v>8</v>
      </c>
      <c r="D5" s="165" t="s">
        <v>6</v>
      </c>
      <c r="E5" s="166"/>
      <c r="F5" s="166"/>
      <c r="G5" s="166"/>
      <c r="H5" s="167"/>
      <c r="I5" s="21"/>
      <c r="J5" s="21"/>
      <c r="K5" s="21"/>
      <c r="L5" s="21"/>
      <c r="M5" s="21"/>
      <c r="N5" s="18"/>
      <c r="O5" s="18"/>
      <c r="P5" s="2"/>
    </row>
    <row r="6" spans="2:18" ht="6" customHeight="1" thickBot="1" x14ac:dyDescent="0.4">
      <c r="B6" s="18"/>
      <c r="C6" s="22"/>
      <c r="D6" s="23"/>
      <c r="E6" s="23"/>
      <c r="F6" s="23"/>
      <c r="G6" s="23"/>
      <c r="H6" s="23"/>
      <c r="I6" s="23"/>
      <c r="J6" s="23"/>
      <c r="K6" s="23"/>
      <c r="L6" s="21"/>
      <c r="M6" s="21"/>
      <c r="N6" s="18"/>
      <c r="O6" s="18"/>
      <c r="P6" s="2"/>
    </row>
    <row r="7" spans="2:18" ht="15" customHeight="1" thickBot="1" x14ac:dyDescent="0.4">
      <c r="B7" s="24">
        <f>+'Día 4'!B7+1</f>
        <v>44686</v>
      </c>
      <c r="C7" s="25" t="s">
        <v>10</v>
      </c>
      <c r="D7" s="26" t="s">
        <v>3</v>
      </c>
      <c r="E7" s="27" t="s">
        <v>11</v>
      </c>
      <c r="F7" s="28" t="s">
        <v>5</v>
      </c>
      <c r="G7" s="170" t="s">
        <v>2</v>
      </c>
      <c r="H7" s="171"/>
      <c r="I7" s="29"/>
      <c r="J7" s="29"/>
      <c r="K7" s="5"/>
      <c r="L7" s="29"/>
      <c r="M7" s="29"/>
      <c r="N7" s="29"/>
      <c r="O7" s="30"/>
      <c r="P7" s="3"/>
    </row>
    <row r="8" spans="2:18" ht="15" customHeight="1" x14ac:dyDescent="0.35">
      <c r="B8" s="31" t="s">
        <v>7</v>
      </c>
      <c r="C8" s="54">
        <f>+'Día 4'!C26</f>
        <v>1450222</v>
      </c>
      <c r="D8" s="32" t="s">
        <v>0</v>
      </c>
      <c r="E8" s="32"/>
      <c r="F8" s="10"/>
      <c r="G8" s="172"/>
      <c r="H8" s="173"/>
      <c r="I8" s="33"/>
      <c r="J8" s="33"/>
      <c r="K8" s="5"/>
      <c r="L8" s="5"/>
      <c r="M8" s="5"/>
      <c r="N8" s="8"/>
      <c r="O8" s="34"/>
    </row>
    <row r="9" spans="2:18" ht="19" customHeight="1" x14ac:dyDescent="0.35">
      <c r="B9" s="35">
        <v>4.1666666666666664E-2</v>
      </c>
      <c r="C9" s="6">
        <v>0</v>
      </c>
      <c r="D9" s="36">
        <v>0</v>
      </c>
      <c r="E9" s="36">
        <v>0</v>
      </c>
      <c r="F9" s="11" t="s">
        <v>0</v>
      </c>
      <c r="G9" s="155"/>
      <c r="H9" s="156"/>
      <c r="I9" s="5"/>
      <c r="J9" s="33"/>
      <c r="K9" s="5"/>
      <c r="L9" s="5"/>
      <c r="M9" s="5"/>
      <c r="N9" s="5"/>
      <c r="O9" s="37"/>
      <c r="P9" s="4" t="s">
        <v>0</v>
      </c>
    </row>
    <row r="10" spans="2:18" ht="19" customHeight="1" x14ac:dyDescent="0.35">
      <c r="B10" s="35">
        <v>8.3333333333333329E-2</v>
      </c>
      <c r="C10" s="6">
        <v>0</v>
      </c>
      <c r="D10" s="36">
        <f>+C10-C9</f>
        <v>0</v>
      </c>
      <c r="E10" s="36">
        <f>+D10*0.277777777777778</f>
        <v>0</v>
      </c>
      <c r="F10" s="12"/>
      <c r="G10" s="155"/>
      <c r="H10" s="156"/>
      <c r="I10" s="5"/>
      <c r="J10" s="33"/>
      <c r="K10" s="5"/>
      <c r="L10" s="5"/>
      <c r="M10" s="5"/>
      <c r="N10" s="5"/>
      <c r="O10" s="38"/>
    </row>
    <row r="11" spans="2:18" ht="19" customHeight="1" x14ac:dyDescent="0.35">
      <c r="B11" s="35">
        <v>0.125</v>
      </c>
      <c r="C11" s="6">
        <v>0</v>
      </c>
      <c r="D11" s="36">
        <f t="shared" ref="D11:D32" si="0">+C11-C10</f>
        <v>0</v>
      </c>
      <c r="E11" s="36">
        <f t="shared" ref="E11:E32" si="1">+D11*1000/3600</f>
        <v>0</v>
      </c>
      <c r="F11" s="12"/>
      <c r="G11" s="155"/>
      <c r="H11" s="156"/>
      <c r="I11" s="5"/>
      <c r="J11" s="33"/>
      <c r="K11" s="5"/>
      <c r="L11" s="5"/>
      <c r="M11" s="5"/>
      <c r="N11" s="5"/>
      <c r="O11" s="38"/>
      <c r="R11" s="1" t="s">
        <v>0</v>
      </c>
    </row>
    <row r="12" spans="2:18" ht="19" customHeight="1" x14ac:dyDescent="0.35">
      <c r="B12" s="35">
        <v>0.16666666666666666</v>
      </c>
      <c r="C12" s="6">
        <v>0</v>
      </c>
      <c r="D12" s="36">
        <f t="shared" si="0"/>
        <v>0</v>
      </c>
      <c r="E12" s="36">
        <f t="shared" si="1"/>
        <v>0</v>
      </c>
      <c r="F12" s="12"/>
      <c r="G12" s="155"/>
      <c r="H12" s="156"/>
      <c r="I12" s="5"/>
      <c r="J12" s="33"/>
      <c r="K12" s="5"/>
      <c r="L12" s="5"/>
      <c r="M12" s="5"/>
      <c r="N12" s="5"/>
      <c r="O12" s="38"/>
    </row>
    <row r="13" spans="2:18" ht="19" customHeight="1" x14ac:dyDescent="0.35">
      <c r="B13" s="35">
        <v>0.20833333333333334</v>
      </c>
      <c r="C13" s="6">
        <v>0</v>
      </c>
      <c r="D13" s="36">
        <f t="shared" si="0"/>
        <v>0</v>
      </c>
      <c r="E13" s="36">
        <f t="shared" si="1"/>
        <v>0</v>
      </c>
      <c r="F13" s="12" t="s">
        <v>0</v>
      </c>
      <c r="G13" s="155"/>
      <c r="H13" s="156"/>
      <c r="I13" s="5"/>
      <c r="J13" s="33"/>
      <c r="K13" s="5"/>
      <c r="L13" s="5"/>
      <c r="M13" s="5"/>
      <c r="N13" s="5"/>
      <c r="O13" s="38"/>
    </row>
    <row r="14" spans="2:18" ht="19" customHeight="1" x14ac:dyDescent="0.35">
      <c r="B14" s="35">
        <v>0.25</v>
      </c>
      <c r="C14" s="6">
        <v>0</v>
      </c>
      <c r="D14" s="36">
        <f t="shared" si="0"/>
        <v>0</v>
      </c>
      <c r="E14" s="36">
        <f t="shared" si="1"/>
        <v>0</v>
      </c>
      <c r="F14" s="12" t="s">
        <v>0</v>
      </c>
      <c r="G14" s="155"/>
      <c r="H14" s="156"/>
      <c r="I14" s="5"/>
      <c r="J14" s="33"/>
      <c r="K14" s="5"/>
      <c r="L14" s="5"/>
      <c r="M14" s="5"/>
      <c r="N14" s="5"/>
      <c r="O14" s="38"/>
    </row>
    <row r="15" spans="2:18" ht="19" customHeight="1" x14ac:dyDescent="0.35">
      <c r="B15" s="35">
        <v>0.29166666666666669</v>
      </c>
      <c r="C15" s="6">
        <v>0</v>
      </c>
      <c r="D15" s="36">
        <f t="shared" si="0"/>
        <v>0</v>
      </c>
      <c r="E15" s="36">
        <f t="shared" si="1"/>
        <v>0</v>
      </c>
      <c r="F15" s="12"/>
      <c r="G15" s="155"/>
      <c r="H15" s="156"/>
      <c r="I15" s="5"/>
      <c r="J15" s="33"/>
      <c r="K15" s="5"/>
      <c r="L15" s="5"/>
      <c r="M15" s="5"/>
      <c r="N15" s="5"/>
      <c r="O15" s="38"/>
    </row>
    <row r="16" spans="2:18" ht="19" customHeight="1" x14ac:dyDescent="0.35">
      <c r="B16" s="50">
        <v>0.33333333333333331</v>
      </c>
      <c r="C16" s="98">
        <v>1451520</v>
      </c>
      <c r="D16" s="51">
        <f>+C16-C8</f>
        <v>1298</v>
      </c>
      <c r="E16" s="135">
        <f>+D16*1000/14/3600</f>
        <v>25.753968253968253</v>
      </c>
      <c r="F16" s="52"/>
      <c r="G16" s="168"/>
      <c r="H16" s="169"/>
      <c r="I16" s="9"/>
      <c r="J16" s="39"/>
      <c r="K16" s="9"/>
      <c r="L16" s="9"/>
      <c r="M16" s="9"/>
      <c r="N16" s="5"/>
      <c r="O16" s="38"/>
    </row>
    <row r="17" spans="2:15" ht="19" customHeight="1" x14ac:dyDescent="0.35">
      <c r="B17" s="35">
        <v>0.375</v>
      </c>
      <c r="C17" s="6">
        <v>0</v>
      </c>
      <c r="D17" s="36">
        <v>0</v>
      </c>
      <c r="E17" s="36">
        <v>0</v>
      </c>
      <c r="F17" s="12"/>
      <c r="G17" s="155"/>
      <c r="H17" s="156"/>
      <c r="I17" s="5"/>
      <c r="J17" s="33"/>
      <c r="K17" s="5"/>
      <c r="L17" s="5"/>
      <c r="M17" s="5"/>
      <c r="N17" s="5"/>
      <c r="O17" s="38"/>
    </row>
    <row r="18" spans="2:15" ht="19" customHeight="1" x14ac:dyDescent="0.35">
      <c r="B18" s="35">
        <v>0.41666666666666669</v>
      </c>
      <c r="C18" s="6">
        <v>0</v>
      </c>
      <c r="D18" s="36">
        <f t="shared" si="0"/>
        <v>0</v>
      </c>
      <c r="E18" s="36">
        <f t="shared" si="1"/>
        <v>0</v>
      </c>
      <c r="F18" s="12"/>
      <c r="G18" s="155"/>
      <c r="H18" s="156"/>
      <c r="I18" s="5"/>
      <c r="J18" s="33"/>
      <c r="K18" s="5"/>
      <c r="L18" s="5"/>
      <c r="M18" s="5"/>
      <c r="N18" s="5"/>
      <c r="O18" s="38"/>
    </row>
    <row r="19" spans="2:15" ht="19" customHeight="1" x14ac:dyDescent="0.35">
      <c r="B19" s="35">
        <v>0.45833333333333331</v>
      </c>
      <c r="C19" s="6">
        <v>0</v>
      </c>
      <c r="D19" s="36">
        <f t="shared" si="0"/>
        <v>0</v>
      </c>
      <c r="E19" s="36">
        <f t="shared" si="1"/>
        <v>0</v>
      </c>
      <c r="F19" s="12"/>
      <c r="G19" s="155"/>
      <c r="H19" s="156"/>
      <c r="I19" s="5"/>
      <c r="J19" s="33"/>
      <c r="K19" s="5"/>
      <c r="L19" s="5"/>
      <c r="M19" s="5"/>
      <c r="N19" s="5"/>
      <c r="O19" s="38"/>
    </row>
    <row r="20" spans="2:15" ht="19" customHeight="1" x14ac:dyDescent="0.35">
      <c r="B20" s="35">
        <v>0.5</v>
      </c>
      <c r="C20" s="6">
        <v>0</v>
      </c>
      <c r="D20" s="36">
        <f t="shared" si="0"/>
        <v>0</v>
      </c>
      <c r="E20" s="36">
        <f t="shared" si="1"/>
        <v>0</v>
      </c>
      <c r="F20" s="12"/>
      <c r="G20" s="155"/>
      <c r="H20" s="156"/>
      <c r="I20" s="5"/>
      <c r="J20" s="33"/>
      <c r="K20" s="5"/>
      <c r="L20" s="5"/>
      <c r="M20" s="5"/>
      <c r="N20" s="5"/>
      <c r="O20" s="38"/>
    </row>
    <row r="21" spans="2:15" ht="19" customHeight="1" x14ac:dyDescent="0.35">
      <c r="B21" s="50">
        <v>0.54166666666666663</v>
      </c>
      <c r="C21" s="98">
        <v>1452038</v>
      </c>
      <c r="D21" s="51">
        <f>+C21-C16</f>
        <v>518</v>
      </c>
      <c r="E21" s="135">
        <f>+D21*1000/5/3600</f>
        <v>28.777777777777779</v>
      </c>
      <c r="F21" s="52"/>
      <c r="G21" s="168"/>
      <c r="H21" s="169"/>
      <c r="I21" s="9"/>
      <c r="J21" s="39"/>
      <c r="K21" s="9"/>
      <c r="L21" s="9"/>
      <c r="M21" s="9"/>
      <c r="N21" s="9"/>
      <c r="O21" s="38"/>
    </row>
    <row r="22" spans="2:15" ht="19" customHeight="1" x14ac:dyDescent="0.35">
      <c r="B22" s="35">
        <v>0.58333333333333337</v>
      </c>
      <c r="C22" s="6">
        <v>0</v>
      </c>
      <c r="D22" s="36">
        <v>0</v>
      </c>
      <c r="E22" s="36">
        <v>0</v>
      </c>
      <c r="F22" s="13"/>
      <c r="G22" s="155"/>
      <c r="H22" s="156"/>
      <c r="I22" s="9"/>
      <c r="J22" s="39"/>
      <c r="K22" s="9"/>
      <c r="L22" s="9"/>
      <c r="M22" s="9"/>
      <c r="N22" s="5"/>
      <c r="O22" s="41"/>
    </row>
    <row r="23" spans="2:15" ht="19" customHeight="1" x14ac:dyDescent="0.35">
      <c r="B23" s="35">
        <v>0.625</v>
      </c>
      <c r="C23" s="6">
        <v>0</v>
      </c>
      <c r="D23" s="36">
        <f t="shared" si="0"/>
        <v>0</v>
      </c>
      <c r="E23" s="36">
        <f t="shared" si="1"/>
        <v>0</v>
      </c>
      <c r="F23" s="13"/>
      <c r="G23" s="155"/>
      <c r="H23" s="156"/>
      <c r="I23" s="9"/>
      <c r="J23" s="39"/>
      <c r="K23" s="9"/>
      <c r="L23" s="9"/>
      <c r="M23" s="9"/>
      <c r="N23" s="5"/>
      <c r="O23" s="41"/>
    </row>
    <row r="24" spans="2:15" ht="19" customHeight="1" x14ac:dyDescent="0.35">
      <c r="B24" s="35">
        <v>0.66666666666666663</v>
      </c>
      <c r="C24" s="6">
        <v>0</v>
      </c>
      <c r="D24" s="36">
        <f t="shared" si="0"/>
        <v>0</v>
      </c>
      <c r="E24" s="36">
        <f t="shared" si="1"/>
        <v>0</v>
      </c>
      <c r="F24" s="11"/>
      <c r="G24" s="155"/>
      <c r="H24" s="156"/>
      <c r="I24" s="9"/>
      <c r="J24" s="39"/>
      <c r="K24" s="9"/>
      <c r="L24" s="9"/>
      <c r="M24" s="9"/>
      <c r="N24" s="5"/>
      <c r="O24" s="41"/>
    </row>
    <row r="25" spans="2:15" ht="19" customHeight="1" x14ac:dyDescent="0.35">
      <c r="B25" s="35">
        <v>0.70833333333333337</v>
      </c>
      <c r="C25" s="6">
        <v>0</v>
      </c>
      <c r="D25" s="36">
        <f t="shared" si="0"/>
        <v>0</v>
      </c>
      <c r="E25" s="36">
        <f t="shared" si="1"/>
        <v>0</v>
      </c>
      <c r="F25" s="13"/>
      <c r="G25" s="155"/>
      <c r="H25" s="156"/>
      <c r="I25" s="9"/>
      <c r="J25" s="39"/>
      <c r="K25" s="9"/>
      <c r="L25" s="9"/>
      <c r="M25" s="9"/>
      <c r="N25" s="5"/>
      <c r="O25" s="41"/>
    </row>
    <row r="26" spans="2:15" ht="19" customHeight="1" x14ac:dyDescent="0.35">
      <c r="B26" s="50">
        <v>0.75</v>
      </c>
      <c r="C26" s="98">
        <v>1452561</v>
      </c>
      <c r="D26" s="51">
        <f>+C26-C21</f>
        <v>523</v>
      </c>
      <c r="E26" s="135">
        <f>+D26*1000/5/3600</f>
        <v>29.055555555555557</v>
      </c>
      <c r="F26" s="52"/>
      <c r="G26" s="168"/>
      <c r="H26" s="169"/>
      <c r="I26" s="9"/>
      <c r="J26" s="39"/>
      <c r="K26" s="9"/>
      <c r="L26" s="9"/>
      <c r="M26" s="9"/>
      <c r="N26" s="5"/>
      <c r="O26" s="38"/>
    </row>
    <row r="27" spans="2:15" ht="19" customHeight="1" x14ac:dyDescent="0.35">
      <c r="B27" s="35">
        <v>0.79166666666666663</v>
      </c>
      <c r="C27" s="6">
        <v>0</v>
      </c>
      <c r="D27" s="36">
        <v>0</v>
      </c>
      <c r="E27" s="36">
        <v>0</v>
      </c>
      <c r="F27" s="13"/>
      <c r="G27" s="155"/>
      <c r="H27" s="156"/>
      <c r="I27" s="5"/>
      <c r="J27" s="33"/>
      <c r="K27" s="5"/>
      <c r="L27" s="5"/>
      <c r="M27" s="5"/>
      <c r="N27" s="5"/>
      <c r="O27" s="41"/>
    </row>
    <row r="28" spans="2:15" ht="19" customHeight="1" x14ac:dyDescent="0.35">
      <c r="B28" s="35">
        <v>0.83333333333333337</v>
      </c>
      <c r="C28" s="6">
        <v>0</v>
      </c>
      <c r="D28" s="36">
        <f t="shared" si="0"/>
        <v>0</v>
      </c>
      <c r="E28" s="36">
        <f t="shared" si="1"/>
        <v>0</v>
      </c>
      <c r="F28" s="13"/>
      <c r="G28" s="155"/>
      <c r="H28" s="156"/>
      <c r="I28" s="5"/>
      <c r="J28" s="33"/>
      <c r="K28" s="5"/>
      <c r="L28" s="5"/>
      <c r="M28" s="5"/>
      <c r="N28" s="5"/>
      <c r="O28" s="41"/>
    </row>
    <row r="29" spans="2:15" ht="19" customHeight="1" x14ac:dyDescent="0.35">
      <c r="B29" s="35">
        <v>0.875</v>
      </c>
      <c r="C29" s="6">
        <v>0</v>
      </c>
      <c r="D29" s="36">
        <f t="shared" si="0"/>
        <v>0</v>
      </c>
      <c r="E29" s="36">
        <f t="shared" si="1"/>
        <v>0</v>
      </c>
      <c r="F29" s="13"/>
      <c r="G29" s="155"/>
      <c r="H29" s="156"/>
      <c r="I29" s="5"/>
      <c r="J29" s="33"/>
      <c r="K29" s="5"/>
      <c r="L29" s="5"/>
      <c r="M29" s="5"/>
      <c r="N29" s="5"/>
      <c r="O29" s="41"/>
    </row>
    <row r="30" spans="2:15" ht="19" customHeight="1" x14ac:dyDescent="0.35">
      <c r="B30" s="35">
        <v>0.91666666666666663</v>
      </c>
      <c r="C30" s="6">
        <v>0</v>
      </c>
      <c r="D30" s="36">
        <f t="shared" si="0"/>
        <v>0</v>
      </c>
      <c r="E30" s="36">
        <f t="shared" si="1"/>
        <v>0</v>
      </c>
      <c r="F30" s="13"/>
      <c r="G30" s="155"/>
      <c r="H30" s="156"/>
      <c r="I30" s="5"/>
      <c r="J30" s="33"/>
      <c r="K30" s="5"/>
      <c r="L30" s="5"/>
      <c r="M30" s="5"/>
      <c r="N30" s="5"/>
      <c r="O30" s="41"/>
    </row>
    <row r="31" spans="2:15" ht="19" customHeight="1" x14ac:dyDescent="0.35">
      <c r="B31" s="35">
        <v>0.95833333333333337</v>
      </c>
      <c r="C31" s="6">
        <v>0</v>
      </c>
      <c r="D31" s="36">
        <f t="shared" si="0"/>
        <v>0</v>
      </c>
      <c r="E31" s="36">
        <f t="shared" si="1"/>
        <v>0</v>
      </c>
      <c r="F31" s="13"/>
      <c r="G31" s="155"/>
      <c r="H31" s="156"/>
      <c r="I31" s="5"/>
      <c r="J31" s="33"/>
      <c r="K31" s="5"/>
      <c r="L31" s="5"/>
      <c r="M31" s="5"/>
      <c r="N31" s="5"/>
      <c r="O31" s="41"/>
    </row>
    <row r="32" spans="2:15" ht="19" customHeight="1" thickBot="1" x14ac:dyDescent="0.4">
      <c r="B32" s="42">
        <v>1</v>
      </c>
      <c r="C32" s="7">
        <v>0</v>
      </c>
      <c r="D32" s="43">
        <f t="shared" si="0"/>
        <v>0</v>
      </c>
      <c r="E32" s="43">
        <f t="shared" si="1"/>
        <v>0</v>
      </c>
      <c r="F32" s="14"/>
      <c r="G32" s="157"/>
      <c r="H32" s="158"/>
      <c r="I32" s="5"/>
      <c r="J32" s="33"/>
      <c r="K32" s="5"/>
      <c r="L32" s="5"/>
      <c r="M32" s="5"/>
      <c r="N32" s="5"/>
      <c r="O32" s="41"/>
    </row>
    <row r="33" spans="2:15" ht="19" customHeight="1" x14ac:dyDescent="0.35">
      <c r="B33" s="45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5"/>
      <c r="O33" s="46"/>
    </row>
    <row r="34" spans="2:15" ht="19" customHeight="1" x14ac:dyDescent="0.35">
      <c r="B34" s="45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5"/>
      <c r="O34" s="46"/>
    </row>
    <row r="35" spans="2:15" ht="19" customHeight="1" x14ac:dyDescent="0.35">
      <c r="B35" s="45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5"/>
      <c r="O35" s="46"/>
    </row>
    <row r="36" spans="2:15" ht="19" customHeight="1" x14ac:dyDescent="0.35">
      <c r="B36" s="45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5"/>
      <c r="O36" s="46"/>
    </row>
    <row r="37" spans="2:15" ht="19" customHeight="1" x14ac:dyDescent="0.35">
      <c r="B37" s="45"/>
      <c r="C37" s="46"/>
      <c r="D37" s="46"/>
      <c r="E37" s="46"/>
      <c r="F37" s="46"/>
      <c r="G37" s="46"/>
      <c r="H37" s="46" t="s">
        <v>9</v>
      </c>
      <c r="I37" s="46"/>
      <c r="J37" s="46"/>
      <c r="K37" s="46"/>
      <c r="L37" s="46"/>
      <c r="M37" s="46"/>
      <c r="N37" s="5"/>
      <c r="O37" s="46"/>
    </row>
    <row r="38" spans="2:15" ht="19" customHeight="1" x14ac:dyDescent="0.35">
      <c r="B38" s="45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5"/>
      <c r="O38" s="47"/>
    </row>
    <row r="39" spans="2:15" ht="19" customHeight="1" x14ac:dyDescent="0.35">
      <c r="B39" s="45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5"/>
      <c r="O39" s="48"/>
    </row>
    <row r="40" spans="2:15" ht="19" customHeight="1" x14ac:dyDescent="0.35">
      <c r="B40" s="45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5"/>
      <c r="O40" s="48"/>
    </row>
    <row r="41" spans="2:15" ht="19" customHeight="1" x14ac:dyDescent="0.35">
      <c r="B41" s="45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5"/>
      <c r="O41" s="47"/>
    </row>
    <row r="42" spans="2:15" ht="19" customHeight="1" x14ac:dyDescent="0.35">
      <c r="B42" s="45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5"/>
      <c r="O42" s="47"/>
    </row>
    <row r="43" spans="2:15" ht="19" customHeight="1" x14ac:dyDescent="0.35">
      <c r="B43" s="45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5"/>
      <c r="O43" s="47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26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6"/>
  <dimension ref="B1:R43"/>
  <sheetViews>
    <sheetView showGridLines="0" showWhiteSpace="0" topLeftCell="A14" zoomScale="85" zoomScaleNormal="85" zoomScalePageLayoutView="70" workbookViewId="0">
      <selection activeCell="C16" sqref="C16"/>
    </sheetView>
  </sheetViews>
  <sheetFormatPr baseColWidth="10" defaultColWidth="11.453125" defaultRowHeight="14.5" x14ac:dyDescent="0.35"/>
  <cols>
    <col min="1" max="1" width="1.26953125" style="1" customWidth="1"/>
    <col min="2" max="2" width="24.7265625" style="1" bestFit="1" customWidth="1"/>
    <col min="3" max="5" width="18.7265625" style="1" customWidth="1"/>
    <col min="6" max="6" width="93.54296875" style="1" customWidth="1"/>
    <col min="7" max="7" width="10.7265625" style="1" customWidth="1"/>
    <col min="8" max="8" width="14.453125" style="1" customWidth="1"/>
    <col min="9" max="9" width="10.7265625" style="1" customWidth="1"/>
    <col min="10" max="10" width="2.7265625" style="1" customWidth="1"/>
    <col min="11" max="11" width="10.7265625" style="1" customWidth="1"/>
    <col min="12" max="12" width="14.54296875" style="1" customWidth="1"/>
    <col min="13" max="13" width="10.7265625" style="1" customWidth="1"/>
    <col min="14" max="14" width="18" style="1" customWidth="1"/>
    <col min="15" max="15" width="68.7265625" style="1" customWidth="1"/>
    <col min="16" max="16384" width="11.453125" style="1"/>
  </cols>
  <sheetData>
    <row r="1" spans="2:18" ht="15" customHeight="1" thickBot="1" x14ac:dyDescent="0.4">
      <c r="C1" s="1" t="s">
        <v>0</v>
      </c>
    </row>
    <row r="2" spans="2:18" ht="18.75" customHeight="1" x14ac:dyDescent="0.35">
      <c r="B2" s="174"/>
      <c r="C2" s="175"/>
      <c r="D2" s="159" t="s">
        <v>4</v>
      </c>
      <c r="E2" s="160"/>
      <c r="F2" s="160"/>
      <c r="G2" s="160"/>
      <c r="H2" s="161"/>
      <c r="I2" s="16"/>
      <c r="J2" s="17"/>
      <c r="K2" s="17"/>
      <c r="L2" s="17"/>
      <c r="M2" s="17"/>
      <c r="N2" s="17"/>
      <c r="O2" s="17"/>
      <c r="P2" s="2"/>
    </row>
    <row r="3" spans="2:18" ht="18.75" customHeight="1" thickBot="1" x14ac:dyDescent="0.4">
      <c r="B3" s="176"/>
      <c r="C3" s="177"/>
      <c r="D3" s="162"/>
      <c r="E3" s="163"/>
      <c r="F3" s="163"/>
      <c r="G3" s="163"/>
      <c r="H3" s="164"/>
      <c r="I3" s="16"/>
      <c r="J3" s="17"/>
      <c r="K3" s="17"/>
      <c r="L3" s="17"/>
      <c r="M3" s="17"/>
      <c r="N3" s="17"/>
      <c r="O3" s="17"/>
      <c r="P3" s="2"/>
    </row>
    <row r="4" spans="2:18" ht="6.75" customHeight="1" thickBot="1" x14ac:dyDescent="0.4"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2"/>
    </row>
    <row r="5" spans="2:18" ht="22.5" customHeight="1" thickBot="1" x14ac:dyDescent="0.4">
      <c r="B5" s="19" t="s">
        <v>1</v>
      </c>
      <c r="C5" s="20" t="s">
        <v>8</v>
      </c>
      <c r="D5" s="165" t="s">
        <v>6</v>
      </c>
      <c r="E5" s="166"/>
      <c r="F5" s="166"/>
      <c r="G5" s="166"/>
      <c r="H5" s="167"/>
      <c r="I5" s="21"/>
      <c r="J5" s="21"/>
      <c r="K5" s="21"/>
      <c r="L5" s="21"/>
      <c r="M5" s="21"/>
      <c r="N5" s="18"/>
      <c r="O5" s="18"/>
      <c r="P5" s="2"/>
    </row>
    <row r="6" spans="2:18" ht="6" customHeight="1" thickBot="1" x14ac:dyDescent="0.4">
      <c r="B6" s="18"/>
      <c r="C6" s="22"/>
      <c r="D6" s="23"/>
      <c r="E6" s="23"/>
      <c r="F6" s="23"/>
      <c r="G6" s="23"/>
      <c r="H6" s="23"/>
      <c r="I6" s="23"/>
      <c r="J6" s="23"/>
      <c r="K6" s="23"/>
      <c r="L6" s="21"/>
      <c r="M6" s="21"/>
      <c r="N6" s="18"/>
      <c r="O6" s="18"/>
      <c r="P6" s="2"/>
    </row>
    <row r="7" spans="2:18" ht="15" customHeight="1" thickBot="1" x14ac:dyDescent="0.4">
      <c r="B7" s="24">
        <f>+'Día 5'!B7+1</f>
        <v>44687</v>
      </c>
      <c r="C7" s="25" t="s">
        <v>10</v>
      </c>
      <c r="D7" s="26" t="s">
        <v>3</v>
      </c>
      <c r="E7" s="27" t="s">
        <v>11</v>
      </c>
      <c r="F7" s="28" t="s">
        <v>5</v>
      </c>
      <c r="G7" s="170" t="s">
        <v>2</v>
      </c>
      <c r="H7" s="171"/>
      <c r="I7" s="29"/>
      <c r="J7" s="29"/>
      <c r="K7" s="5"/>
      <c r="L7" s="29"/>
      <c r="M7" s="29"/>
      <c r="N7" s="29"/>
      <c r="O7" s="30"/>
      <c r="P7" s="3"/>
    </row>
    <row r="8" spans="2:18" ht="15" customHeight="1" x14ac:dyDescent="0.35">
      <c r="B8" s="31" t="s">
        <v>7</v>
      </c>
      <c r="C8" s="54">
        <f>+'Día 5'!C26</f>
        <v>1452561</v>
      </c>
      <c r="D8" s="32" t="s">
        <v>0</v>
      </c>
      <c r="E8" s="32"/>
      <c r="F8" s="10"/>
      <c r="G8" s="172"/>
      <c r="H8" s="173"/>
      <c r="I8" s="33"/>
      <c r="J8" s="33"/>
      <c r="K8" s="5"/>
      <c r="L8" s="5"/>
      <c r="M8" s="5"/>
      <c r="N8" s="8"/>
      <c r="O8" s="34"/>
    </row>
    <row r="9" spans="2:18" ht="19" customHeight="1" x14ac:dyDescent="0.35">
      <c r="B9" s="35">
        <v>4.1666666666666664E-2</v>
      </c>
      <c r="C9" s="6">
        <v>0</v>
      </c>
      <c r="D9" s="36" t="s">
        <v>0</v>
      </c>
      <c r="E9" s="36" t="s">
        <v>0</v>
      </c>
      <c r="F9" s="11" t="s">
        <v>0</v>
      </c>
      <c r="G9" s="155"/>
      <c r="H9" s="156"/>
      <c r="I9" s="5"/>
      <c r="J9" s="33"/>
      <c r="K9" s="5"/>
      <c r="L9" s="5"/>
      <c r="M9" s="5"/>
      <c r="N9" s="5"/>
      <c r="O9" s="37"/>
      <c r="P9" s="4" t="s">
        <v>0</v>
      </c>
    </row>
    <row r="10" spans="2:18" ht="19" customHeight="1" x14ac:dyDescent="0.35">
      <c r="B10" s="35">
        <v>8.3333333333333329E-2</v>
      </c>
      <c r="C10" s="6">
        <v>0</v>
      </c>
      <c r="D10" s="36">
        <f>+C10-C9</f>
        <v>0</v>
      </c>
      <c r="E10" s="36">
        <f>+D10*0.277777777777778</f>
        <v>0</v>
      </c>
      <c r="F10" s="12"/>
      <c r="G10" s="155"/>
      <c r="H10" s="156"/>
      <c r="I10" s="5"/>
      <c r="J10" s="33"/>
      <c r="K10" s="5"/>
      <c r="L10" s="5"/>
      <c r="M10" s="5"/>
      <c r="N10" s="5"/>
      <c r="O10" s="38"/>
    </row>
    <row r="11" spans="2:18" ht="19" customHeight="1" x14ac:dyDescent="0.35">
      <c r="B11" s="35">
        <v>0.125</v>
      </c>
      <c r="C11" s="6">
        <v>0</v>
      </c>
      <c r="D11" s="36">
        <f t="shared" ref="D11:D32" si="0">+C11-C10</f>
        <v>0</v>
      </c>
      <c r="E11" s="36">
        <f t="shared" ref="E11:E32" si="1">+D11*1000/3600</f>
        <v>0</v>
      </c>
      <c r="F11" s="12"/>
      <c r="G11" s="155"/>
      <c r="H11" s="156"/>
      <c r="I11" s="5"/>
      <c r="J11" s="33"/>
      <c r="K11" s="5"/>
      <c r="L11" s="5"/>
      <c r="M11" s="5"/>
      <c r="N11" s="5"/>
      <c r="O11" s="38"/>
      <c r="R11" s="1" t="s">
        <v>0</v>
      </c>
    </row>
    <row r="12" spans="2:18" ht="19" customHeight="1" x14ac:dyDescent="0.35">
      <c r="B12" s="35">
        <v>0.16666666666666666</v>
      </c>
      <c r="C12" s="6">
        <v>0</v>
      </c>
      <c r="D12" s="36">
        <f t="shared" si="0"/>
        <v>0</v>
      </c>
      <c r="E12" s="36">
        <f t="shared" si="1"/>
        <v>0</v>
      </c>
      <c r="F12" s="12"/>
      <c r="G12" s="155"/>
      <c r="H12" s="156"/>
      <c r="I12" s="5"/>
      <c r="J12" s="33"/>
      <c r="K12" s="5"/>
      <c r="L12" s="5"/>
      <c r="M12" s="5"/>
      <c r="N12" s="5"/>
      <c r="O12" s="38"/>
    </row>
    <row r="13" spans="2:18" ht="19" customHeight="1" x14ac:dyDescent="0.35">
      <c r="B13" s="35">
        <v>0.20833333333333334</v>
      </c>
      <c r="C13" s="6">
        <v>0</v>
      </c>
      <c r="D13" s="36">
        <f t="shared" si="0"/>
        <v>0</v>
      </c>
      <c r="E13" s="36">
        <f t="shared" si="1"/>
        <v>0</v>
      </c>
      <c r="F13" s="12" t="s">
        <v>0</v>
      </c>
      <c r="G13" s="155"/>
      <c r="H13" s="156"/>
      <c r="I13" s="5"/>
      <c r="J13" s="33"/>
      <c r="K13" s="5"/>
      <c r="L13" s="5"/>
      <c r="M13" s="5"/>
      <c r="N13" s="5"/>
      <c r="O13" s="38"/>
    </row>
    <row r="14" spans="2:18" ht="19" customHeight="1" x14ac:dyDescent="0.35">
      <c r="B14" s="35">
        <v>0.25</v>
      </c>
      <c r="C14" s="6">
        <v>0</v>
      </c>
      <c r="D14" s="36">
        <f t="shared" si="0"/>
        <v>0</v>
      </c>
      <c r="E14" s="36">
        <f t="shared" si="1"/>
        <v>0</v>
      </c>
      <c r="F14" s="12" t="s">
        <v>0</v>
      </c>
      <c r="G14" s="155"/>
      <c r="H14" s="156"/>
      <c r="I14" s="5"/>
      <c r="J14" s="33"/>
      <c r="K14" s="5"/>
      <c r="L14" s="5"/>
      <c r="M14" s="5"/>
      <c r="N14" s="5"/>
      <c r="O14" s="38"/>
    </row>
    <row r="15" spans="2:18" ht="19" customHeight="1" x14ac:dyDescent="0.35">
      <c r="B15" s="35">
        <v>0.29166666666666669</v>
      </c>
      <c r="C15" s="6">
        <v>0</v>
      </c>
      <c r="D15" s="36">
        <f t="shared" si="0"/>
        <v>0</v>
      </c>
      <c r="E15" s="36">
        <f t="shared" si="1"/>
        <v>0</v>
      </c>
      <c r="F15" s="12"/>
      <c r="G15" s="155"/>
      <c r="H15" s="156"/>
      <c r="I15" s="5"/>
      <c r="J15" s="33"/>
      <c r="K15" s="5"/>
      <c r="L15" s="5"/>
      <c r="M15" s="5"/>
      <c r="N15" s="5"/>
      <c r="O15" s="38"/>
    </row>
    <row r="16" spans="2:18" ht="19" customHeight="1" x14ac:dyDescent="0.35">
      <c r="B16" s="50">
        <v>0.33333333333333331</v>
      </c>
      <c r="C16" s="98">
        <v>1453977</v>
      </c>
      <c r="D16" s="51">
        <f>+C16-C8</f>
        <v>1416</v>
      </c>
      <c r="E16" s="135">
        <f>+D16*1000/14/3600</f>
        <v>28.095238095238095</v>
      </c>
      <c r="F16" s="52"/>
      <c r="G16" s="168"/>
      <c r="H16" s="169"/>
      <c r="I16" s="9"/>
      <c r="J16" s="39"/>
      <c r="K16" s="9"/>
      <c r="L16" s="9"/>
      <c r="M16" s="9"/>
      <c r="N16" s="5"/>
      <c r="O16" s="38"/>
    </row>
    <row r="17" spans="2:15" ht="19" customHeight="1" x14ac:dyDescent="0.35">
      <c r="B17" s="35">
        <v>0.375</v>
      </c>
      <c r="C17" s="6">
        <v>0</v>
      </c>
      <c r="D17" s="36">
        <v>0</v>
      </c>
      <c r="E17" s="36">
        <f t="shared" si="1"/>
        <v>0</v>
      </c>
      <c r="F17" s="12"/>
      <c r="G17" s="155"/>
      <c r="H17" s="156"/>
      <c r="I17" s="5"/>
      <c r="J17" s="33"/>
      <c r="K17" s="5"/>
      <c r="L17" s="5"/>
      <c r="M17" s="5"/>
      <c r="N17" s="5"/>
      <c r="O17" s="38"/>
    </row>
    <row r="18" spans="2:15" ht="19" customHeight="1" x14ac:dyDescent="0.35">
      <c r="B18" s="35">
        <v>0.41666666666666669</v>
      </c>
      <c r="C18" s="6">
        <v>0</v>
      </c>
      <c r="D18" s="36">
        <f t="shared" si="0"/>
        <v>0</v>
      </c>
      <c r="E18" s="36">
        <f t="shared" si="1"/>
        <v>0</v>
      </c>
      <c r="F18" s="12"/>
      <c r="G18" s="155"/>
      <c r="H18" s="156"/>
      <c r="I18" s="5"/>
      <c r="J18" s="33"/>
      <c r="K18" s="5"/>
      <c r="L18" s="5"/>
      <c r="M18" s="5"/>
      <c r="N18" s="5"/>
      <c r="O18" s="38"/>
    </row>
    <row r="19" spans="2:15" ht="19" customHeight="1" x14ac:dyDescent="0.35">
      <c r="B19" s="35">
        <v>0.45833333333333331</v>
      </c>
      <c r="C19" s="6">
        <v>0</v>
      </c>
      <c r="D19" s="36">
        <f t="shared" si="0"/>
        <v>0</v>
      </c>
      <c r="E19" s="36">
        <f t="shared" si="1"/>
        <v>0</v>
      </c>
      <c r="F19" s="12"/>
      <c r="G19" s="155"/>
      <c r="H19" s="156"/>
      <c r="I19" s="5"/>
      <c r="J19" s="33"/>
      <c r="K19" s="5"/>
      <c r="L19" s="5"/>
      <c r="M19" s="5"/>
      <c r="N19" s="5"/>
      <c r="O19" s="38"/>
    </row>
    <row r="20" spans="2:15" ht="19" customHeight="1" x14ac:dyDescent="0.35">
      <c r="B20" s="35">
        <v>0.5</v>
      </c>
      <c r="C20" s="6">
        <v>0</v>
      </c>
      <c r="D20" s="36">
        <f t="shared" si="0"/>
        <v>0</v>
      </c>
      <c r="E20" s="36">
        <f t="shared" si="1"/>
        <v>0</v>
      </c>
      <c r="F20" s="12"/>
      <c r="G20" s="105"/>
      <c r="H20" s="106"/>
      <c r="I20" s="5"/>
      <c r="J20" s="33"/>
      <c r="K20" s="5"/>
      <c r="L20" s="5"/>
      <c r="M20" s="5"/>
      <c r="N20" s="5"/>
      <c r="O20" s="38"/>
    </row>
    <row r="21" spans="2:15" ht="19" customHeight="1" x14ac:dyDescent="0.35">
      <c r="B21" s="50">
        <v>0.54166666666666663</v>
      </c>
      <c r="C21" s="98">
        <v>1454549</v>
      </c>
      <c r="D21" s="51">
        <f>+C21-C16</f>
        <v>572</v>
      </c>
      <c r="E21" s="135">
        <f>+D21*1000/5/3600</f>
        <v>31.777777777777779</v>
      </c>
      <c r="F21" s="52"/>
      <c r="G21" s="168"/>
      <c r="H21" s="169"/>
      <c r="I21" s="9"/>
      <c r="J21" s="39"/>
      <c r="K21" s="9"/>
      <c r="L21" s="9"/>
      <c r="M21" s="9"/>
      <c r="N21" s="9"/>
      <c r="O21" s="38"/>
    </row>
    <row r="22" spans="2:15" ht="19" customHeight="1" x14ac:dyDescent="0.35">
      <c r="B22" s="35">
        <v>0.58333333333333337</v>
      </c>
      <c r="C22" s="6">
        <v>0</v>
      </c>
      <c r="D22" s="36">
        <v>0</v>
      </c>
      <c r="E22" s="36">
        <v>0</v>
      </c>
      <c r="F22" s="13"/>
      <c r="G22" s="155"/>
      <c r="H22" s="156"/>
      <c r="I22" s="9"/>
      <c r="J22" s="39"/>
      <c r="K22" s="9"/>
      <c r="L22" s="9"/>
      <c r="M22" s="9"/>
      <c r="N22" s="5"/>
      <c r="O22" s="41"/>
    </row>
    <row r="23" spans="2:15" ht="19" customHeight="1" x14ac:dyDescent="0.35">
      <c r="B23" s="35">
        <v>0.625</v>
      </c>
      <c r="C23" s="6">
        <v>0</v>
      </c>
      <c r="D23" s="36">
        <f t="shared" si="0"/>
        <v>0</v>
      </c>
      <c r="E23" s="36">
        <f t="shared" si="1"/>
        <v>0</v>
      </c>
      <c r="F23" s="13"/>
      <c r="G23" s="155"/>
      <c r="H23" s="156"/>
      <c r="I23" s="9"/>
      <c r="J23" s="39"/>
      <c r="K23" s="9"/>
      <c r="L23" s="9"/>
      <c r="M23" s="9"/>
      <c r="N23" s="5"/>
      <c r="O23" s="41"/>
    </row>
    <row r="24" spans="2:15" ht="19" customHeight="1" x14ac:dyDescent="0.35">
      <c r="B24" s="35">
        <v>0.66666666666666663</v>
      </c>
      <c r="C24" s="6">
        <v>0</v>
      </c>
      <c r="D24" s="36">
        <f t="shared" si="0"/>
        <v>0</v>
      </c>
      <c r="E24" s="36">
        <f t="shared" si="1"/>
        <v>0</v>
      </c>
      <c r="F24" s="13"/>
      <c r="G24" s="155"/>
      <c r="H24" s="156"/>
      <c r="I24" s="9"/>
      <c r="J24" s="39"/>
      <c r="K24" s="9"/>
      <c r="L24" s="9"/>
      <c r="M24" s="9"/>
      <c r="N24" s="5"/>
      <c r="O24" s="41"/>
    </row>
    <row r="25" spans="2:15" ht="19" customHeight="1" x14ac:dyDescent="0.35">
      <c r="B25" s="35">
        <v>0.70833333333333337</v>
      </c>
      <c r="C25" s="6">
        <v>0</v>
      </c>
      <c r="D25" s="36">
        <f t="shared" si="0"/>
        <v>0</v>
      </c>
      <c r="E25" s="36">
        <f t="shared" si="1"/>
        <v>0</v>
      </c>
      <c r="F25" s="13"/>
      <c r="G25" s="155"/>
      <c r="H25" s="156"/>
      <c r="I25" s="9"/>
      <c r="J25" s="39"/>
      <c r="K25" s="9"/>
      <c r="L25" s="9"/>
      <c r="M25" s="9"/>
      <c r="N25" s="5"/>
      <c r="O25" s="41"/>
    </row>
    <row r="26" spans="2:15" ht="19" customHeight="1" x14ac:dyDescent="0.35">
      <c r="B26" s="50">
        <v>0.75</v>
      </c>
      <c r="C26" s="98">
        <v>1455114</v>
      </c>
      <c r="D26" s="51">
        <f>+C26-C21</f>
        <v>565</v>
      </c>
      <c r="E26" s="135">
        <f>+D26*1000/5/3600</f>
        <v>31.388888888888889</v>
      </c>
      <c r="F26" s="52"/>
      <c r="G26" s="168"/>
      <c r="H26" s="169"/>
      <c r="I26" s="9"/>
      <c r="J26" s="39"/>
      <c r="K26" s="9"/>
      <c r="L26" s="9"/>
      <c r="M26" s="9"/>
      <c r="N26" s="5"/>
      <c r="O26" s="38"/>
    </row>
    <row r="27" spans="2:15" ht="19" customHeight="1" x14ac:dyDescent="0.35">
      <c r="B27" s="35">
        <v>0.79166666666666663</v>
      </c>
      <c r="C27" s="6">
        <v>0</v>
      </c>
      <c r="D27" s="36">
        <v>0</v>
      </c>
      <c r="E27" s="36">
        <v>0</v>
      </c>
      <c r="F27" s="13"/>
      <c r="G27" s="155"/>
      <c r="H27" s="156"/>
      <c r="I27" s="5"/>
      <c r="J27" s="33"/>
      <c r="K27" s="5"/>
      <c r="L27" s="5"/>
      <c r="M27" s="5"/>
      <c r="N27" s="5"/>
      <c r="O27" s="41"/>
    </row>
    <row r="28" spans="2:15" ht="19" customHeight="1" x14ac:dyDescent="0.35">
      <c r="B28" s="35">
        <v>0.83333333333333337</v>
      </c>
      <c r="C28" s="6">
        <v>0</v>
      </c>
      <c r="D28" s="36">
        <f t="shared" si="0"/>
        <v>0</v>
      </c>
      <c r="E28" s="36">
        <f t="shared" si="1"/>
        <v>0</v>
      </c>
      <c r="F28" s="13"/>
      <c r="G28" s="155"/>
      <c r="H28" s="156"/>
      <c r="I28" s="5"/>
      <c r="J28" s="33"/>
      <c r="K28" s="5"/>
      <c r="L28" s="5"/>
      <c r="M28" s="5"/>
      <c r="N28" s="5"/>
      <c r="O28" s="41"/>
    </row>
    <row r="29" spans="2:15" ht="19" customHeight="1" x14ac:dyDescent="0.35">
      <c r="B29" s="35">
        <v>0.875</v>
      </c>
      <c r="C29" s="6">
        <v>0</v>
      </c>
      <c r="D29" s="36">
        <f t="shared" si="0"/>
        <v>0</v>
      </c>
      <c r="E29" s="36">
        <f t="shared" si="1"/>
        <v>0</v>
      </c>
      <c r="F29" s="13"/>
      <c r="G29" s="155"/>
      <c r="H29" s="156"/>
      <c r="I29" s="5"/>
      <c r="J29" s="33"/>
      <c r="K29" s="5"/>
      <c r="L29" s="5"/>
      <c r="M29" s="5"/>
      <c r="N29" s="5"/>
      <c r="O29" s="41"/>
    </row>
    <row r="30" spans="2:15" ht="19" customHeight="1" x14ac:dyDescent="0.35">
      <c r="B30" s="35">
        <v>0.91666666666666663</v>
      </c>
      <c r="C30" s="6">
        <v>0</v>
      </c>
      <c r="D30" s="36">
        <f t="shared" si="0"/>
        <v>0</v>
      </c>
      <c r="E30" s="36">
        <f t="shared" si="1"/>
        <v>0</v>
      </c>
      <c r="F30" s="13"/>
      <c r="G30" s="155"/>
      <c r="H30" s="156"/>
      <c r="I30" s="5"/>
      <c r="J30" s="33"/>
      <c r="K30" s="5"/>
      <c r="L30" s="5"/>
      <c r="M30" s="5"/>
      <c r="N30" s="5"/>
      <c r="O30" s="41"/>
    </row>
    <row r="31" spans="2:15" ht="19" customHeight="1" x14ac:dyDescent="0.35">
      <c r="B31" s="35">
        <v>0.95833333333333337</v>
      </c>
      <c r="C31" s="6">
        <v>0</v>
      </c>
      <c r="D31" s="36">
        <f t="shared" si="0"/>
        <v>0</v>
      </c>
      <c r="E31" s="36">
        <f t="shared" si="1"/>
        <v>0</v>
      </c>
      <c r="F31" s="13"/>
      <c r="G31" s="155"/>
      <c r="H31" s="156"/>
      <c r="I31" s="5"/>
      <c r="J31" s="33"/>
      <c r="K31" s="5"/>
      <c r="L31" s="5"/>
      <c r="M31" s="5"/>
      <c r="N31" s="5"/>
      <c r="O31" s="41"/>
    </row>
    <row r="32" spans="2:15" ht="19" customHeight="1" thickBot="1" x14ac:dyDescent="0.4">
      <c r="B32" s="42">
        <v>1</v>
      </c>
      <c r="C32" s="7">
        <v>0</v>
      </c>
      <c r="D32" s="43">
        <f t="shared" si="0"/>
        <v>0</v>
      </c>
      <c r="E32" s="43">
        <f t="shared" si="1"/>
        <v>0</v>
      </c>
      <c r="F32" s="14"/>
      <c r="G32" s="157"/>
      <c r="H32" s="158"/>
      <c r="I32" s="5"/>
      <c r="J32" s="33"/>
      <c r="K32" s="5"/>
      <c r="L32" s="5"/>
      <c r="M32" s="5"/>
      <c r="N32" s="5"/>
      <c r="O32" s="41"/>
    </row>
    <row r="33" spans="2:15" ht="19" customHeight="1" x14ac:dyDescent="0.35">
      <c r="B33" s="45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5"/>
      <c r="O33" s="46"/>
    </row>
    <row r="34" spans="2:15" ht="19" customHeight="1" x14ac:dyDescent="0.35">
      <c r="B34" s="45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5"/>
      <c r="O34" s="46"/>
    </row>
    <row r="35" spans="2:15" ht="19" customHeight="1" x14ac:dyDescent="0.35">
      <c r="B35" s="45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5"/>
      <c r="O35" s="46"/>
    </row>
    <row r="36" spans="2:15" ht="19" customHeight="1" x14ac:dyDescent="0.35">
      <c r="B36" s="45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5"/>
      <c r="O36" s="46"/>
    </row>
    <row r="37" spans="2:15" ht="19" customHeight="1" x14ac:dyDescent="0.35">
      <c r="B37" s="45"/>
      <c r="C37" s="46"/>
      <c r="D37" s="46"/>
      <c r="E37" s="46"/>
      <c r="F37" s="46"/>
      <c r="G37" s="46"/>
      <c r="H37" s="46" t="s">
        <v>9</v>
      </c>
      <c r="I37" s="46"/>
      <c r="J37" s="46"/>
      <c r="K37" s="46"/>
      <c r="L37" s="46"/>
      <c r="M37" s="46"/>
      <c r="N37" s="5"/>
      <c r="O37" s="46"/>
    </row>
    <row r="38" spans="2:15" ht="19" customHeight="1" x14ac:dyDescent="0.35">
      <c r="B38" s="45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5"/>
      <c r="O38" s="47"/>
    </row>
    <row r="39" spans="2:15" ht="19" customHeight="1" x14ac:dyDescent="0.35">
      <c r="B39" s="45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5"/>
      <c r="O39" s="48"/>
    </row>
    <row r="40" spans="2:15" ht="19" customHeight="1" x14ac:dyDescent="0.35">
      <c r="B40" s="45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5"/>
      <c r="O40" s="48"/>
    </row>
    <row r="41" spans="2:15" ht="19" customHeight="1" x14ac:dyDescent="0.35">
      <c r="B41" s="45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5"/>
      <c r="O41" s="47"/>
    </row>
    <row r="42" spans="2:15" ht="19" customHeight="1" x14ac:dyDescent="0.35">
      <c r="B42" s="45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5"/>
      <c r="O42" s="47"/>
    </row>
    <row r="43" spans="2:15" ht="19" customHeight="1" x14ac:dyDescent="0.35">
      <c r="B43" s="45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5"/>
      <c r="O43" s="47"/>
    </row>
  </sheetData>
  <sheetProtection selectLockedCells="1"/>
  <mergeCells count="28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25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ignoredErrors>
    <ignoredError sqref="E16" formula="1"/>
  </ignoredErrors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7"/>
  <dimension ref="B1:R43"/>
  <sheetViews>
    <sheetView showGridLines="0" showWhiteSpace="0" topLeftCell="A14" zoomScale="85" zoomScaleNormal="85" zoomScalePageLayoutView="70" workbookViewId="0">
      <selection activeCell="E26" sqref="E26"/>
    </sheetView>
  </sheetViews>
  <sheetFormatPr baseColWidth="10" defaultColWidth="11.453125" defaultRowHeight="14.5" x14ac:dyDescent="0.35"/>
  <cols>
    <col min="1" max="1" width="1.26953125" style="1" customWidth="1"/>
    <col min="2" max="2" width="24.7265625" style="1" bestFit="1" customWidth="1"/>
    <col min="3" max="5" width="18.7265625" style="1" customWidth="1"/>
    <col min="6" max="6" width="93.54296875" style="1" customWidth="1"/>
    <col min="7" max="7" width="10.7265625" style="1" customWidth="1"/>
    <col min="8" max="8" width="14.453125" style="1" customWidth="1"/>
    <col min="9" max="9" width="10.7265625" style="1" customWidth="1"/>
    <col min="10" max="10" width="2.7265625" style="1" customWidth="1"/>
    <col min="11" max="11" width="10.7265625" style="1" customWidth="1"/>
    <col min="12" max="12" width="14.54296875" style="1" customWidth="1"/>
    <col min="13" max="13" width="10.7265625" style="1" customWidth="1"/>
    <col min="14" max="14" width="18" style="1" customWidth="1"/>
    <col min="15" max="15" width="68.7265625" style="1" customWidth="1"/>
    <col min="16" max="16384" width="11.453125" style="1"/>
  </cols>
  <sheetData>
    <row r="1" spans="2:18" ht="15" customHeight="1" thickBot="1" x14ac:dyDescent="0.4">
      <c r="C1" s="1" t="s">
        <v>0</v>
      </c>
    </row>
    <row r="2" spans="2:18" ht="18.75" customHeight="1" x14ac:dyDescent="0.35">
      <c r="B2" s="174"/>
      <c r="C2" s="175"/>
      <c r="D2" s="159" t="s">
        <v>4</v>
      </c>
      <c r="E2" s="160"/>
      <c r="F2" s="160"/>
      <c r="G2" s="160"/>
      <c r="H2" s="161"/>
      <c r="I2" s="16"/>
      <c r="J2" s="17"/>
      <c r="K2" s="17"/>
      <c r="L2" s="17"/>
      <c r="M2" s="17"/>
      <c r="N2" s="17"/>
      <c r="O2" s="17"/>
      <c r="P2" s="2"/>
    </row>
    <row r="3" spans="2:18" ht="18.75" customHeight="1" thickBot="1" x14ac:dyDescent="0.4">
      <c r="B3" s="176"/>
      <c r="C3" s="177"/>
      <c r="D3" s="162"/>
      <c r="E3" s="163"/>
      <c r="F3" s="163"/>
      <c r="G3" s="163"/>
      <c r="H3" s="164"/>
      <c r="I3" s="16"/>
      <c r="J3" s="17"/>
      <c r="K3" s="17"/>
      <c r="L3" s="17"/>
      <c r="M3" s="17"/>
      <c r="N3" s="17"/>
      <c r="O3" s="17"/>
      <c r="P3" s="2"/>
    </row>
    <row r="4" spans="2:18" ht="6.75" customHeight="1" thickBot="1" x14ac:dyDescent="0.4"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2"/>
    </row>
    <row r="5" spans="2:18" ht="22.5" customHeight="1" thickBot="1" x14ac:dyDescent="0.4">
      <c r="B5" s="19" t="s">
        <v>1</v>
      </c>
      <c r="C5" s="20" t="s">
        <v>8</v>
      </c>
      <c r="D5" s="165" t="s">
        <v>6</v>
      </c>
      <c r="E5" s="166"/>
      <c r="F5" s="166"/>
      <c r="G5" s="166"/>
      <c r="H5" s="167"/>
      <c r="I5" s="21"/>
      <c r="J5" s="21"/>
      <c r="K5" s="21"/>
      <c r="L5" s="21"/>
      <c r="M5" s="21"/>
      <c r="N5" s="18"/>
      <c r="O5" s="18"/>
      <c r="P5" s="2"/>
    </row>
    <row r="6" spans="2:18" ht="6" customHeight="1" thickBot="1" x14ac:dyDescent="0.4">
      <c r="B6" s="18"/>
      <c r="C6" s="22"/>
      <c r="D6" s="23"/>
      <c r="E6" s="23"/>
      <c r="F6" s="23"/>
      <c r="G6" s="23"/>
      <c r="H6" s="23"/>
      <c r="I6" s="23"/>
      <c r="J6" s="23"/>
      <c r="K6" s="23"/>
      <c r="L6" s="21"/>
      <c r="M6" s="21"/>
      <c r="N6" s="18"/>
      <c r="O6" s="18"/>
      <c r="P6" s="2"/>
    </row>
    <row r="7" spans="2:18" ht="15" customHeight="1" thickBot="1" x14ac:dyDescent="0.4">
      <c r="B7" s="24">
        <f>+'DÍa 6'!B7+1</f>
        <v>44688</v>
      </c>
      <c r="C7" s="25" t="s">
        <v>10</v>
      </c>
      <c r="D7" s="26" t="s">
        <v>3</v>
      </c>
      <c r="E7" s="27" t="s">
        <v>11</v>
      </c>
      <c r="F7" s="28" t="s">
        <v>5</v>
      </c>
      <c r="G7" s="170" t="s">
        <v>2</v>
      </c>
      <c r="H7" s="171"/>
      <c r="I7" s="29"/>
      <c r="J7" s="29"/>
      <c r="K7" s="5"/>
      <c r="L7" s="29"/>
      <c r="M7" s="29"/>
      <c r="N7" s="29"/>
      <c r="O7" s="30"/>
      <c r="P7" s="3"/>
    </row>
    <row r="8" spans="2:18" ht="15" customHeight="1" x14ac:dyDescent="0.35">
      <c r="B8" s="31" t="s">
        <v>7</v>
      </c>
      <c r="C8" s="54">
        <f>+'DÍa 6'!C26</f>
        <v>1455114</v>
      </c>
      <c r="D8" s="32" t="s">
        <v>0</v>
      </c>
      <c r="E8" s="32"/>
      <c r="F8" s="10" t="s">
        <v>0</v>
      </c>
      <c r="G8" s="172"/>
      <c r="H8" s="173"/>
      <c r="I8" s="33"/>
      <c r="J8" s="33"/>
      <c r="K8" s="5"/>
      <c r="L8" s="5"/>
      <c r="M8" s="5"/>
      <c r="N8" s="8"/>
      <c r="O8" s="34"/>
    </row>
    <row r="9" spans="2:18" ht="19" customHeight="1" x14ac:dyDescent="0.35">
      <c r="B9" s="35">
        <v>4.1666666666666664E-2</v>
      </c>
      <c r="C9" s="6">
        <v>0</v>
      </c>
      <c r="D9" s="36" t="s">
        <v>0</v>
      </c>
      <c r="E9" s="36" t="s">
        <v>0</v>
      </c>
      <c r="F9" s="11" t="s">
        <v>0</v>
      </c>
      <c r="G9" s="155"/>
      <c r="H9" s="156"/>
      <c r="I9" s="5"/>
      <c r="J9" s="33"/>
      <c r="K9" s="5"/>
      <c r="L9" s="5"/>
      <c r="M9" s="5"/>
      <c r="N9" s="5"/>
      <c r="O9" s="37"/>
      <c r="P9" s="4" t="s">
        <v>0</v>
      </c>
    </row>
    <row r="10" spans="2:18" ht="19" customHeight="1" x14ac:dyDescent="0.35">
      <c r="B10" s="35">
        <v>8.3333333333333329E-2</v>
      </c>
      <c r="C10" s="6">
        <v>0</v>
      </c>
      <c r="D10" s="36">
        <f>+C10-C9</f>
        <v>0</v>
      </c>
      <c r="E10" s="36">
        <f>+D10*0.277777777777778</f>
        <v>0</v>
      </c>
      <c r="F10" s="12"/>
      <c r="G10" s="155"/>
      <c r="H10" s="156"/>
      <c r="I10" s="5"/>
      <c r="J10" s="33"/>
      <c r="K10" s="5"/>
      <c r="L10" s="5"/>
      <c r="M10" s="5"/>
      <c r="N10" s="5"/>
      <c r="O10" s="38"/>
    </row>
    <row r="11" spans="2:18" ht="19" customHeight="1" x14ac:dyDescent="0.35">
      <c r="B11" s="35">
        <v>0.125</v>
      </c>
      <c r="C11" s="6">
        <v>0</v>
      </c>
      <c r="D11" s="36">
        <f t="shared" ref="D11:D32" si="0">+C11-C10</f>
        <v>0</v>
      </c>
      <c r="E11" s="36">
        <f t="shared" ref="E11:E32" si="1">+D11*1000/3600</f>
        <v>0</v>
      </c>
      <c r="F11" s="12"/>
      <c r="G11" s="155"/>
      <c r="H11" s="156"/>
      <c r="I11" s="5"/>
      <c r="J11" s="33"/>
      <c r="K11" s="5"/>
      <c r="L11" s="5"/>
      <c r="M11" s="5"/>
      <c r="N11" s="5"/>
      <c r="O11" s="38"/>
      <c r="R11" s="1" t="s">
        <v>0</v>
      </c>
    </row>
    <row r="12" spans="2:18" ht="19" customHeight="1" x14ac:dyDescent="0.35">
      <c r="B12" s="35">
        <v>0.16666666666666666</v>
      </c>
      <c r="C12" s="6">
        <v>0</v>
      </c>
      <c r="D12" s="36">
        <f t="shared" si="0"/>
        <v>0</v>
      </c>
      <c r="E12" s="36">
        <f t="shared" si="1"/>
        <v>0</v>
      </c>
      <c r="F12" s="12"/>
      <c r="G12" s="155"/>
      <c r="H12" s="156"/>
      <c r="I12" s="5"/>
      <c r="J12" s="33"/>
      <c r="K12" s="5"/>
      <c r="L12" s="5"/>
      <c r="M12" s="5"/>
      <c r="N12" s="5"/>
      <c r="O12" s="38"/>
    </row>
    <row r="13" spans="2:18" ht="19" customHeight="1" x14ac:dyDescent="0.35">
      <c r="B13" s="35">
        <v>0.20833333333333334</v>
      </c>
      <c r="C13" s="6">
        <v>0</v>
      </c>
      <c r="D13" s="36">
        <f t="shared" si="0"/>
        <v>0</v>
      </c>
      <c r="E13" s="36">
        <f t="shared" si="1"/>
        <v>0</v>
      </c>
      <c r="F13" s="12" t="s">
        <v>0</v>
      </c>
      <c r="G13" s="155"/>
      <c r="H13" s="156"/>
      <c r="I13" s="5"/>
      <c r="J13" s="33"/>
      <c r="K13" s="5"/>
      <c r="L13" s="5"/>
      <c r="M13" s="5"/>
      <c r="N13" s="5"/>
      <c r="O13" s="38"/>
    </row>
    <row r="14" spans="2:18" ht="19" customHeight="1" x14ac:dyDescent="0.35">
      <c r="B14" s="35">
        <v>0.25</v>
      </c>
      <c r="C14" s="6">
        <v>0</v>
      </c>
      <c r="D14" s="36">
        <f t="shared" si="0"/>
        <v>0</v>
      </c>
      <c r="E14" s="36">
        <f t="shared" si="1"/>
        <v>0</v>
      </c>
      <c r="F14" s="12" t="s">
        <v>0</v>
      </c>
      <c r="G14" s="155"/>
      <c r="H14" s="156"/>
      <c r="I14" s="5"/>
      <c r="J14" s="33"/>
      <c r="K14" s="5"/>
      <c r="L14" s="5"/>
      <c r="M14" s="5"/>
      <c r="N14" s="5"/>
      <c r="O14" s="38"/>
    </row>
    <row r="15" spans="2:18" ht="19" customHeight="1" x14ac:dyDescent="0.35">
      <c r="B15" s="35">
        <v>0.29166666666666669</v>
      </c>
      <c r="C15" s="6">
        <v>0</v>
      </c>
      <c r="D15" s="36">
        <f t="shared" si="0"/>
        <v>0</v>
      </c>
      <c r="E15" s="36">
        <f t="shared" si="1"/>
        <v>0</v>
      </c>
      <c r="F15" s="12"/>
      <c r="G15" s="155"/>
      <c r="H15" s="156"/>
      <c r="I15" s="5"/>
      <c r="J15" s="33"/>
      <c r="K15" s="5"/>
      <c r="L15" s="5"/>
      <c r="M15" s="5"/>
      <c r="N15" s="5"/>
      <c r="O15" s="38"/>
    </row>
    <row r="16" spans="2:18" ht="19" customHeight="1" x14ac:dyDescent="0.35">
      <c r="B16" s="50">
        <v>0.33333333333333331</v>
      </c>
      <c r="C16" s="98">
        <v>1456660</v>
      </c>
      <c r="D16" s="51">
        <f>+C16-C8</f>
        <v>1546</v>
      </c>
      <c r="E16" s="135">
        <f>+D16*1000/14/3600</f>
        <v>30.674603174603178</v>
      </c>
      <c r="F16" s="52"/>
      <c r="G16" s="168"/>
      <c r="H16" s="169"/>
      <c r="I16" s="9"/>
      <c r="J16" s="39"/>
      <c r="K16" s="9"/>
      <c r="L16" s="9"/>
      <c r="M16" s="9"/>
      <c r="N16" s="5"/>
      <c r="O16" s="38"/>
    </row>
    <row r="17" spans="2:15" ht="19" customHeight="1" x14ac:dyDescent="0.35">
      <c r="B17" s="35">
        <v>0.375</v>
      </c>
      <c r="C17" s="6">
        <v>0</v>
      </c>
      <c r="D17" s="36">
        <v>0</v>
      </c>
      <c r="E17" s="36">
        <v>0</v>
      </c>
      <c r="F17" s="12"/>
      <c r="G17" s="155"/>
      <c r="H17" s="156"/>
      <c r="I17" s="5"/>
      <c r="J17" s="33"/>
      <c r="K17" s="5"/>
      <c r="L17" s="5"/>
      <c r="M17" s="5"/>
      <c r="N17" s="5"/>
      <c r="O17" s="38"/>
    </row>
    <row r="18" spans="2:15" ht="19" customHeight="1" x14ac:dyDescent="0.35">
      <c r="B18" s="35">
        <v>0.41666666666666669</v>
      </c>
      <c r="C18" s="6">
        <v>0</v>
      </c>
      <c r="D18" s="36">
        <f t="shared" si="0"/>
        <v>0</v>
      </c>
      <c r="E18" s="36">
        <f t="shared" si="1"/>
        <v>0</v>
      </c>
      <c r="F18" s="12"/>
      <c r="G18" s="155"/>
      <c r="H18" s="156"/>
      <c r="I18" s="5"/>
      <c r="J18" s="33"/>
      <c r="K18" s="5"/>
      <c r="L18" s="5"/>
      <c r="M18" s="5"/>
      <c r="N18" s="5"/>
      <c r="O18" s="38"/>
    </row>
    <row r="19" spans="2:15" ht="19" customHeight="1" x14ac:dyDescent="0.35">
      <c r="B19" s="35">
        <v>0.45833333333333331</v>
      </c>
      <c r="C19" s="6">
        <v>0</v>
      </c>
      <c r="D19" s="36">
        <f t="shared" si="0"/>
        <v>0</v>
      </c>
      <c r="E19" s="36">
        <f t="shared" si="1"/>
        <v>0</v>
      </c>
      <c r="F19" s="12"/>
      <c r="G19" s="155"/>
      <c r="H19" s="156"/>
      <c r="I19" s="5"/>
      <c r="J19" s="33"/>
      <c r="K19" s="5"/>
      <c r="L19" s="5"/>
      <c r="M19" s="5"/>
      <c r="N19" s="5"/>
      <c r="O19" s="38"/>
    </row>
    <row r="20" spans="2:15" ht="19" customHeight="1" x14ac:dyDescent="0.35">
      <c r="B20" s="35">
        <v>0.5</v>
      </c>
      <c r="C20" s="6">
        <v>0</v>
      </c>
      <c r="D20" s="36">
        <f t="shared" si="0"/>
        <v>0</v>
      </c>
      <c r="E20" s="36">
        <f t="shared" si="1"/>
        <v>0</v>
      </c>
      <c r="F20" s="12"/>
      <c r="G20" s="155"/>
      <c r="H20" s="156"/>
      <c r="I20" s="5"/>
      <c r="J20" s="33"/>
      <c r="K20" s="5"/>
      <c r="L20" s="5"/>
      <c r="M20" s="5"/>
      <c r="N20" s="5"/>
      <c r="O20" s="38"/>
    </row>
    <row r="21" spans="2:15" ht="19" customHeight="1" x14ac:dyDescent="0.35">
      <c r="B21" s="50">
        <v>0.54166666666666663</v>
      </c>
      <c r="C21" s="98">
        <v>1457211</v>
      </c>
      <c r="D21" s="51">
        <f>+C21-C16</f>
        <v>551</v>
      </c>
      <c r="E21" s="135">
        <f>+D21*1000/5/3600</f>
        <v>30.611111111111111</v>
      </c>
      <c r="F21" s="52"/>
      <c r="G21" s="168"/>
      <c r="H21" s="169"/>
      <c r="I21" s="9"/>
      <c r="J21" s="39"/>
      <c r="K21" s="9"/>
      <c r="L21" s="9"/>
      <c r="M21" s="9"/>
      <c r="N21" s="9"/>
      <c r="O21" s="38"/>
    </row>
    <row r="22" spans="2:15" ht="19" customHeight="1" x14ac:dyDescent="0.35">
      <c r="B22" s="35">
        <v>0.58333333333333337</v>
      </c>
      <c r="C22" s="6">
        <v>0</v>
      </c>
      <c r="D22" s="36">
        <v>0</v>
      </c>
      <c r="E22" s="36">
        <v>0</v>
      </c>
      <c r="F22" s="13"/>
      <c r="G22" s="155"/>
      <c r="H22" s="156"/>
      <c r="I22" s="9"/>
      <c r="J22" s="39"/>
      <c r="K22" s="9"/>
      <c r="L22" s="9"/>
      <c r="M22" s="9"/>
      <c r="N22" s="5"/>
      <c r="O22" s="41"/>
    </row>
    <row r="23" spans="2:15" ht="19" customHeight="1" x14ac:dyDescent="0.35">
      <c r="B23" s="35">
        <v>0.625</v>
      </c>
      <c r="C23" s="6">
        <v>0</v>
      </c>
      <c r="D23" s="36">
        <f t="shared" si="0"/>
        <v>0</v>
      </c>
      <c r="E23" s="36">
        <f t="shared" si="1"/>
        <v>0</v>
      </c>
      <c r="F23" s="11"/>
      <c r="G23" s="155"/>
      <c r="H23" s="156"/>
      <c r="I23" s="9"/>
      <c r="J23" s="39"/>
      <c r="K23" s="9"/>
      <c r="L23" s="9"/>
      <c r="M23" s="9"/>
      <c r="N23" s="5"/>
      <c r="O23" s="41"/>
    </row>
    <row r="24" spans="2:15" ht="19" customHeight="1" x14ac:dyDescent="0.35">
      <c r="B24" s="35">
        <v>0.66666666666666663</v>
      </c>
      <c r="C24" s="6">
        <v>0</v>
      </c>
      <c r="D24" s="36">
        <f t="shared" si="0"/>
        <v>0</v>
      </c>
      <c r="E24" s="36">
        <f t="shared" si="1"/>
        <v>0</v>
      </c>
      <c r="F24" s="13"/>
      <c r="G24" s="155"/>
      <c r="H24" s="156"/>
      <c r="I24" s="9"/>
      <c r="J24" s="39"/>
      <c r="K24" s="9"/>
      <c r="L24" s="9"/>
      <c r="M24" s="9"/>
      <c r="N24" s="5"/>
      <c r="O24" s="41"/>
    </row>
    <row r="25" spans="2:15" ht="19" customHeight="1" x14ac:dyDescent="0.35">
      <c r="B25" s="35">
        <v>0.70833333333333337</v>
      </c>
      <c r="C25" s="6">
        <v>0</v>
      </c>
      <c r="D25" s="36">
        <f t="shared" si="0"/>
        <v>0</v>
      </c>
      <c r="E25" s="36">
        <f t="shared" si="1"/>
        <v>0</v>
      </c>
      <c r="F25" s="13"/>
      <c r="G25" s="155"/>
      <c r="H25" s="156"/>
      <c r="I25" s="9"/>
      <c r="J25" s="39"/>
      <c r="K25" s="9"/>
      <c r="L25" s="9"/>
      <c r="M25" s="9"/>
      <c r="N25" s="5"/>
      <c r="O25" s="41"/>
    </row>
    <row r="26" spans="2:15" ht="19" customHeight="1" x14ac:dyDescent="0.35">
      <c r="B26" s="50">
        <v>0.75</v>
      </c>
      <c r="C26" s="98">
        <v>1457699</v>
      </c>
      <c r="D26" s="51">
        <f>+C26-C21</f>
        <v>488</v>
      </c>
      <c r="E26" s="135">
        <f>+D26*1000/5/3600</f>
        <v>27.111111111111111</v>
      </c>
      <c r="F26" s="52"/>
      <c r="G26" s="168"/>
      <c r="H26" s="169"/>
      <c r="I26" s="9"/>
      <c r="J26" s="39"/>
      <c r="K26" s="9"/>
      <c r="L26" s="9"/>
      <c r="M26" s="9"/>
      <c r="N26" s="5"/>
      <c r="O26" s="38"/>
    </row>
    <row r="27" spans="2:15" ht="19" customHeight="1" x14ac:dyDescent="0.35">
      <c r="B27" s="35">
        <v>0.79166666666666663</v>
      </c>
      <c r="C27" s="6">
        <v>0</v>
      </c>
      <c r="D27" s="36">
        <v>0</v>
      </c>
      <c r="E27" s="36">
        <f t="shared" si="1"/>
        <v>0</v>
      </c>
      <c r="F27" s="13"/>
      <c r="G27" s="155"/>
      <c r="H27" s="156"/>
      <c r="I27" s="5"/>
      <c r="J27" s="33"/>
      <c r="K27" s="5"/>
      <c r="L27" s="5"/>
      <c r="M27" s="5"/>
      <c r="N27" s="5"/>
      <c r="O27" s="41"/>
    </row>
    <row r="28" spans="2:15" ht="19" customHeight="1" x14ac:dyDescent="0.35">
      <c r="B28" s="35">
        <v>0.83333333333333337</v>
      </c>
      <c r="C28" s="6">
        <v>0</v>
      </c>
      <c r="D28" s="36">
        <f t="shared" si="0"/>
        <v>0</v>
      </c>
      <c r="E28" s="36">
        <f t="shared" si="1"/>
        <v>0</v>
      </c>
      <c r="F28" s="13"/>
      <c r="G28" s="155"/>
      <c r="H28" s="156"/>
      <c r="I28" s="5"/>
      <c r="J28" s="33"/>
      <c r="K28" s="5"/>
      <c r="L28" s="5"/>
      <c r="M28" s="5"/>
      <c r="N28" s="5"/>
      <c r="O28" s="41"/>
    </row>
    <row r="29" spans="2:15" ht="19" customHeight="1" x14ac:dyDescent="0.35">
      <c r="B29" s="35">
        <v>0.875</v>
      </c>
      <c r="C29" s="6">
        <v>0</v>
      </c>
      <c r="D29" s="36">
        <f t="shared" si="0"/>
        <v>0</v>
      </c>
      <c r="E29" s="36">
        <f t="shared" si="1"/>
        <v>0</v>
      </c>
      <c r="F29" s="13"/>
      <c r="G29" s="155"/>
      <c r="H29" s="156"/>
      <c r="I29" s="5"/>
      <c r="J29" s="33"/>
      <c r="K29" s="5"/>
      <c r="L29" s="5"/>
      <c r="M29" s="5"/>
      <c r="N29" s="5"/>
      <c r="O29" s="41"/>
    </row>
    <row r="30" spans="2:15" ht="19" customHeight="1" x14ac:dyDescent="0.35">
      <c r="B30" s="35">
        <v>0.91666666666666663</v>
      </c>
      <c r="C30" s="6">
        <v>0</v>
      </c>
      <c r="D30" s="36">
        <f t="shared" si="0"/>
        <v>0</v>
      </c>
      <c r="E30" s="36">
        <f t="shared" si="1"/>
        <v>0</v>
      </c>
      <c r="F30" s="13"/>
      <c r="G30" s="155"/>
      <c r="H30" s="156"/>
      <c r="I30" s="5"/>
      <c r="J30" s="33"/>
      <c r="K30" s="5"/>
      <c r="L30" s="5"/>
      <c r="M30" s="5"/>
      <c r="N30" s="5"/>
      <c r="O30" s="41"/>
    </row>
    <row r="31" spans="2:15" ht="19" customHeight="1" x14ac:dyDescent="0.35">
      <c r="B31" s="35">
        <v>0.95833333333333337</v>
      </c>
      <c r="C31" s="6">
        <v>0</v>
      </c>
      <c r="D31" s="36">
        <f t="shared" si="0"/>
        <v>0</v>
      </c>
      <c r="E31" s="36">
        <f t="shared" si="1"/>
        <v>0</v>
      </c>
      <c r="F31" s="13"/>
      <c r="G31" s="155"/>
      <c r="H31" s="156"/>
      <c r="I31" s="5"/>
      <c r="J31" s="33"/>
      <c r="K31" s="5"/>
      <c r="L31" s="5"/>
      <c r="M31" s="5"/>
      <c r="N31" s="5"/>
      <c r="O31" s="41"/>
    </row>
    <row r="32" spans="2:15" ht="19" customHeight="1" thickBot="1" x14ac:dyDescent="0.4">
      <c r="B32" s="42">
        <v>1</v>
      </c>
      <c r="C32" s="7">
        <v>0</v>
      </c>
      <c r="D32" s="43">
        <f t="shared" si="0"/>
        <v>0</v>
      </c>
      <c r="E32" s="43">
        <f t="shared" si="1"/>
        <v>0</v>
      </c>
      <c r="F32" s="14"/>
      <c r="G32" s="157"/>
      <c r="H32" s="158"/>
      <c r="I32" s="5"/>
      <c r="J32" s="33"/>
      <c r="K32" s="5"/>
      <c r="L32" s="5"/>
      <c r="M32" s="5"/>
      <c r="N32" s="5"/>
      <c r="O32" s="41"/>
    </row>
    <row r="33" spans="2:15" ht="19" customHeight="1" x14ac:dyDescent="0.35">
      <c r="B33" s="45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5"/>
      <c r="O33" s="46"/>
    </row>
    <row r="34" spans="2:15" ht="19" customHeight="1" x14ac:dyDescent="0.35">
      <c r="B34" s="45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5"/>
      <c r="O34" s="46"/>
    </row>
    <row r="35" spans="2:15" ht="19" customHeight="1" x14ac:dyDescent="0.35">
      <c r="B35" s="45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5"/>
      <c r="O35" s="46"/>
    </row>
    <row r="36" spans="2:15" ht="19" customHeight="1" x14ac:dyDescent="0.35">
      <c r="B36" s="45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5"/>
      <c r="O36" s="46"/>
    </row>
    <row r="37" spans="2:15" ht="19" customHeight="1" x14ac:dyDescent="0.35">
      <c r="B37" s="45"/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6"/>
      <c r="N37" s="5"/>
      <c r="O37" s="46"/>
    </row>
    <row r="38" spans="2:15" ht="19" customHeight="1" x14ac:dyDescent="0.35">
      <c r="B38" s="45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5"/>
      <c r="O38" s="47"/>
    </row>
    <row r="39" spans="2:15" ht="19" customHeight="1" x14ac:dyDescent="0.35">
      <c r="B39" s="45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5"/>
      <c r="O39" s="48"/>
    </row>
    <row r="40" spans="2:15" ht="19" customHeight="1" x14ac:dyDescent="0.35">
      <c r="B40" s="45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5"/>
      <c r="O40" s="48"/>
    </row>
    <row r="41" spans="2:15" ht="19" customHeight="1" x14ac:dyDescent="0.35">
      <c r="B41" s="45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5"/>
      <c r="O41" s="47"/>
    </row>
    <row r="42" spans="2:15" ht="19" customHeight="1" x14ac:dyDescent="0.35">
      <c r="B42" s="45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5"/>
      <c r="O42" s="47"/>
    </row>
    <row r="43" spans="2:15" ht="19" customHeight="1" x14ac:dyDescent="0.35">
      <c r="B43" s="45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5"/>
      <c r="O43" s="47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24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ignoredErrors>
    <ignoredError sqref="C8" unlockedFormula="1"/>
    <ignoredError sqref="E26" formula="1"/>
  </ignoredErrors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8"/>
  <dimension ref="B1:R43"/>
  <sheetViews>
    <sheetView showGridLines="0" showWhiteSpace="0" topLeftCell="A13" zoomScale="85" zoomScaleNormal="85" zoomScalePageLayoutView="70" workbookViewId="0">
      <selection activeCell="C19" sqref="C19"/>
    </sheetView>
  </sheetViews>
  <sheetFormatPr baseColWidth="10" defaultColWidth="11.453125" defaultRowHeight="14.5" x14ac:dyDescent="0.35"/>
  <cols>
    <col min="1" max="1" width="1.26953125" style="1" customWidth="1"/>
    <col min="2" max="2" width="24.7265625" style="1" bestFit="1" customWidth="1"/>
    <col min="3" max="5" width="18.7265625" style="1" customWidth="1"/>
    <col min="6" max="6" width="93.54296875" style="1" customWidth="1"/>
    <col min="7" max="7" width="10.7265625" style="1" customWidth="1"/>
    <col min="8" max="8" width="14.453125" style="1" customWidth="1"/>
    <col min="9" max="9" width="10.7265625" style="1" customWidth="1"/>
    <col min="10" max="10" width="2.7265625" style="1" customWidth="1"/>
    <col min="11" max="11" width="10.7265625" style="1" customWidth="1"/>
    <col min="12" max="12" width="14.54296875" style="1" customWidth="1"/>
    <col min="13" max="13" width="10.7265625" style="1" customWidth="1"/>
    <col min="14" max="14" width="18" style="1" customWidth="1"/>
    <col min="15" max="15" width="68.7265625" style="1" customWidth="1"/>
    <col min="16" max="16384" width="11.453125" style="1"/>
  </cols>
  <sheetData>
    <row r="1" spans="2:18" ht="15" customHeight="1" thickBot="1" x14ac:dyDescent="0.4">
      <c r="C1" s="1" t="s">
        <v>0</v>
      </c>
    </row>
    <row r="2" spans="2:18" ht="18.75" customHeight="1" x14ac:dyDescent="0.35">
      <c r="B2" s="174"/>
      <c r="C2" s="175"/>
      <c r="D2" s="159" t="s">
        <v>4</v>
      </c>
      <c r="E2" s="160"/>
      <c r="F2" s="160"/>
      <c r="G2" s="160"/>
      <c r="H2" s="161"/>
      <c r="I2" s="16"/>
      <c r="J2" s="17"/>
      <c r="K2" s="17"/>
      <c r="L2" s="17"/>
      <c r="M2" s="17"/>
      <c r="N2" s="17"/>
      <c r="O2" s="17"/>
      <c r="P2" s="2"/>
    </row>
    <row r="3" spans="2:18" ht="18.75" customHeight="1" thickBot="1" x14ac:dyDescent="0.4">
      <c r="B3" s="176"/>
      <c r="C3" s="177"/>
      <c r="D3" s="162"/>
      <c r="E3" s="163"/>
      <c r="F3" s="163"/>
      <c r="G3" s="163"/>
      <c r="H3" s="164"/>
      <c r="I3" s="16"/>
      <c r="J3" s="17"/>
      <c r="K3" s="17"/>
      <c r="L3" s="17"/>
      <c r="M3" s="17"/>
      <c r="N3" s="17"/>
      <c r="O3" s="17"/>
      <c r="P3" s="2"/>
    </row>
    <row r="4" spans="2:18" ht="6.75" customHeight="1" thickBot="1" x14ac:dyDescent="0.4"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2"/>
    </row>
    <row r="5" spans="2:18" ht="22.5" customHeight="1" thickBot="1" x14ac:dyDescent="0.4">
      <c r="B5" s="19" t="s">
        <v>1</v>
      </c>
      <c r="C5" s="20" t="s">
        <v>8</v>
      </c>
      <c r="D5" s="165" t="s">
        <v>6</v>
      </c>
      <c r="E5" s="166"/>
      <c r="F5" s="166"/>
      <c r="G5" s="166"/>
      <c r="H5" s="167"/>
      <c r="I5" s="21"/>
      <c r="J5" s="21"/>
      <c r="K5" s="21"/>
      <c r="L5" s="21"/>
      <c r="M5" s="21"/>
      <c r="N5" s="18"/>
      <c r="O5" s="18"/>
      <c r="P5" s="2"/>
    </row>
    <row r="6" spans="2:18" ht="6" customHeight="1" thickBot="1" x14ac:dyDescent="0.4">
      <c r="B6" s="18"/>
      <c r="C6" s="22"/>
      <c r="D6" s="23"/>
      <c r="E6" s="23"/>
      <c r="F6" s="23"/>
      <c r="G6" s="23"/>
      <c r="H6" s="23"/>
      <c r="I6" s="23"/>
      <c r="J6" s="23"/>
      <c r="K6" s="23"/>
      <c r="L6" s="21"/>
      <c r="M6" s="21"/>
      <c r="N6" s="18"/>
      <c r="O6" s="18"/>
      <c r="P6" s="2"/>
    </row>
    <row r="7" spans="2:18" ht="15" customHeight="1" thickBot="1" x14ac:dyDescent="0.4">
      <c r="B7" s="24">
        <f>+'Día 7'!B7+1</f>
        <v>44689</v>
      </c>
      <c r="C7" s="25" t="s">
        <v>10</v>
      </c>
      <c r="D7" s="26" t="s">
        <v>3</v>
      </c>
      <c r="E7" s="27" t="s">
        <v>11</v>
      </c>
      <c r="F7" s="28" t="s">
        <v>5</v>
      </c>
      <c r="G7" s="170" t="s">
        <v>2</v>
      </c>
      <c r="H7" s="171"/>
      <c r="I7" s="29"/>
      <c r="J7" s="29"/>
      <c r="K7" s="5"/>
      <c r="L7" s="29"/>
      <c r="M7" s="29"/>
      <c r="N7" s="29"/>
      <c r="O7" s="30"/>
      <c r="P7" s="3"/>
    </row>
    <row r="8" spans="2:18" ht="15" customHeight="1" x14ac:dyDescent="0.35">
      <c r="B8" s="31" t="s">
        <v>7</v>
      </c>
      <c r="C8" s="54">
        <f>+'Día 7'!C26</f>
        <v>1457699</v>
      </c>
      <c r="D8" s="32" t="s">
        <v>0</v>
      </c>
      <c r="E8" s="32"/>
      <c r="F8" s="10" t="s">
        <v>0</v>
      </c>
      <c r="G8" s="172"/>
      <c r="H8" s="173"/>
      <c r="I8" s="33"/>
      <c r="J8" s="33"/>
      <c r="K8" s="5"/>
      <c r="L8" s="5"/>
      <c r="M8" s="5"/>
      <c r="N8" s="8"/>
      <c r="O8" s="34"/>
    </row>
    <row r="9" spans="2:18" ht="19" customHeight="1" x14ac:dyDescent="0.35">
      <c r="B9" s="35">
        <v>4.1666666666666664E-2</v>
      </c>
      <c r="C9" s="6">
        <v>0</v>
      </c>
      <c r="D9" s="36" t="s">
        <v>0</v>
      </c>
      <c r="E9" s="36" t="s">
        <v>0</v>
      </c>
      <c r="F9" s="11" t="s">
        <v>0</v>
      </c>
      <c r="G9" s="155"/>
      <c r="H9" s="156"/>
      <c r="I9" s="5"/>
      <c r="J9" s="33"/>
      <c r="K9" s="5"/>
      <c r="L9" s="5"/>
      <c r="M9" s="5"/>
      <c r="N9" s="5"/>
      <c r="O9" s="37"/>
      <c r="P9" s="4" t="s">
        <v>0</v>
      </c>
    </row>
    <row r="10" spans="2:18" ht="19" customHeight="1" x14ac:dyDescent="0.35">
      <c r="B10" s="35">
        <v>8.3333333333333329E-2</v>
      </c>
      <c r="C10" s="6">
        <v>0</v>
      </c>
      <c r="D10" s="36">
        <f>+C10-C9</f>
        <v>0</v>
      </c>
      <c r="E10" s="36">
        <f>+D10*0.277777777777778</f>
        <v>0</v>
      </c>
      <c r="F10" s="12"/>
      <c r="G10" s="155"/>
      <c r="H10" s="156"/>
      <c r="I10" s="5"/>
      <c r="J10" s="33"/>
      <c r="K10" s="5"/>
      <c r="L10" s="5"/>
      <c r="M10" s="5"/>
      <c r="N10" s="5"/>
      <c r="O10" s="38"/>
    </row>
    <row r="11" spans="2:18" ht="19" customHeight="1" x14ac:dyDescent="0.35">
      <c r="B11" s="35">
        <v>0.125</v>
      </c>
      <c r="C11" s="6">
        <v>0</v>
      </c>
      <c r="D11" s="36">
        <f t="shared" ref="D11:D32" si="0">+C11-C10</f>
        <v>0</v>
      </c>
      <c r="E11" s="36">
        <f t="shared" ref="E11:E32" si="1">+D11*1000/3600</f>
        <v>0</v>
      </c>
      <c r="F11" s="12"/>
      <c r="G11" s="155"/>
      <c r="H11" s="156"/>
      <c r="I11" s="5"/>
      <c r="J11" s="33"/>
      <c r="K11" s="5"/>
      <c r="L11" s="5"/>
      <c r="M11" s="5"/>
      <c r="N11" s="5"/>
      <c r="O11" s="38"/>
      <c r="R11" s="1" t="s">
        <v>0</v>
      </c>
    </row>
    <row r="12" spans="2:18" ht="19" customHeight="1" x14ac:dyDescent="0.35">
      <c r="B12" s="35">
        <v>0.16666666666666666</v>
      </c>
      <c r="C12" s="6">
        <v>0</v>
      </c>
      <c r="D12" s="36">
        <f t="shared" si="0"/>
        <v>0</v>
      </c>
      <c r="E12" s="36">
        <f t="shared" si="1"/>
        <v>0</v>
      </c>
      <c r="F12" s="12"/>
      <c r="G12" s="155"/>
      <c r="H12" s="156"/>
      <c r="I12" s="5"/>
      <c r="J12" s="33"/>
      <c r="K12" s="5"/>
      <c r="L12" s="5"/>
      <c r="M12" s="5"/>
      <c r="N12" s="5"/>
      <c r="O12" s="38"/>
    </row>
    <row r="13" spans="2:18" ht="19" customHeight="1" x14ac:dyDescent="0.35">
      <c r="B13" s="35">
        <v>0.20833333333333334</v>
      </c>
      <c r="C13" s="6">
        <v>0</v>
      </c>
      <c r="D13" s="36">
        <f t="shared" si="0"/>
        <v>0</v>
      </c>
      <c r="E13" s="36">
        <f t="shared" si="1"/>
        <v>0</v>
      </c>
      <c r="F13" s="12" t="s">
        <v>0</v>
      </c>
      <c r="G13" s="155"/>
      <c r="H13" s="156"/>
      <c r="I13" s="5"/>
      <c r="J13" s="33"/>
      <c r="K13" s="5"/>
      <c r="L13" s="5"/>
      <c r="M13" s="5"/>
      <c r="N13" s="5"/>
      <c r="O13" s="38"/>
    </row>
    <row r="14" spans="2:18" ht="19" customHeight="1" x14ac:dyDescent="0.35">
      <c r="B14" s="35">
        <v>0.25</v>
      </c>
      <c r="C14" s="6">
        <v>0</v>
      </c>
      <c r="D14" s="36">
        <f t="shared" si="0"/>
        <v>0</v>
      </c>
      <c r="E14" s="36">
        <f t="shared" si="1"/>
        <v>0</v>
      </c>
      <c r="F14" s="12" t="s">
        <v>0</v>
      </c>
      <c r="G14" s="155"/>
      <c r="H14" s="156"/>
      <c r="I14" s="5"/>
      <c r="J14" s="33"/>
      <c r="K14" s="5"/>
      <c r="L14" s="5"/>
      <c r="M14" s="5"/>
      <c r="N14" s="5"/>
      <c r="O14" s="38"/>
    </row>
    <row r="15" spans="2:18" ht="19" customHeight="1" x14ac:dyDescent="0.35">
      <c r="B15" s="35">
        <v>0.29166666666666669</v>
      </c>
      <c r="C15" s="6">
        <v>0</v>
      </c>
      <c r="D15" s="36">
        <f t="shared" si="0"/>
        <v>0</v>
      </c>
      <c r="E15" s="36">
        <f t="shared" si="1"/>
        <v>0</v>
      </c>
      <c r="F15" s="12"/>
      <c r="G15" s="155"/>
      <c r="H15" s="156"/>
      <c r="I15" s="5"/>
      <c r="J15" s="33"/>
      <c r="K15" s="5"/>
      <c r="L15" s="5"/>
      <c r="M15" s="5"/>
      <c r="N15" s="5"/>
      <c r="O15" s="38"/>
    </row>
    <row r="16" spans="2:18" ht="19" customHeight="1" x14ac:dyDescent="0.35">
      <c r="B16" s="50">
        <v>0.33333333333333331</v>
      </c>
      <c r="C16" s="98">
        <v>1459029</v>
      </c>
      <c r="D16" s="51">
        <f>+C16-C8</f>
        <v>1330</v>
      </c>
      <c r="E16" s="135">
        <f>+D16*1000/14/3600</f>
        <v>26.388888888888889</v>
      </c>
      <c r="F16" s="52"/>
      <c r="G16" s="168"/>
      <c r="H16" s="169"/>
      <c r="I16" s="9"/>
      <c r="J16" s="39"/>
      <c r="K16" s="9"/>
      <c r="L16" s="9"/>
      <c r="M16" s="9"/>
      <c r="N16" s="5"/>
      <c r="O16" s="38"/>
    </row>
    <row r="17" spans="2:15" ht="19" customHeight="1" x14ac:dyDescent="0.35">
      <c r="B17" s="35">
        <v>0.375</v>
      </c>
      <c r="C17" s="6">
        <v>0</v>
      </c>
      <c r="D17" s="36">
        <v>0</v>
      </c>
      <c r="E17" s="36">
        <v>0</v>
      </c>
      <c r="F17" s="12"/>
      <c r="G17" s="155"/>
      <c r="H17" s="156"/>
      <c r="I17" s="5"/>
      <c r="J17" s="33"/>
      <c r="K17" s="5"/>
      <c r="L17" s="5"/>
      <c r="M17" s="5"/>
      <c r="N17" s="5"/>
      <c r="O17" s="38"/>
    </row>
    <row r="18" spans="2:15" ht="19" customHeight="1" x14ac:dyDescent="0.35">
      <c r="B18" s="35">
        <v>0.41666666666666669</v>
      </c>
      <c r="C18" s="6">
        <v>0</v>
      </c>
      <c r="D18" s="36">
        <f t="shared" si="0"/>
        <v>0</v>
      </c>
      <c r="E18" s="36">
        <f t="shared" si="1"/>
        <v>0</v>
      </c>
      <c r="F18" s="12"/>
      <c r="G18" s="155"/>
      <c r="H18" s="156"/>
      <c r="I18" s="5"/>
      <c r="J18" s="33"/>
      <c r="K18" s="5"/>
      <c r="L18" s="5"/>
      <c r="M18" s="5"/>
      <c r="N18" s="5"/>
      <c r="O18" s="38"/>
    </row>
    <row r="19" spans="2:15" ht="19" customHeight="1" x14ac:dyDescent="0.35">
      <c r="B19" s="35">
        <v>0.45833333333333331</v>
      </c>
      <c r="C19" s="6">
        <v>0</v>
      </c>
      <c r="D19" s="36">
        <f t="shared" si="0"/>
        <v>0</v>
      </c>
      <c r="E19" s="36">
        <f t="shared" si="1"/>
        <v>0</v>
      </c>
      <c r="F19" s="12"/>
      <c r="G19" s="155"/>
      <c r="H19" s="156"/>
      <c r="I19" s="5"/>
      <c r="J19" s="33"/>
      <c r="K19" s="5"/>
      <c r="L19" s="5"/>
      <c r="M19" s="5"/>
      <c r="N19" s="5"/>
      <c r="O19" s="38"/>
    </row>
    <row r="20" spans="2:15" ht="19" customHeight="1" x14ac:dyDescent="0.35">
      <c r="B20" s="35">
        <v>0.5</v>
      </c>
      <c r="C20" s="6">
        <v>0</v>
      </c>
      <c r="D20" s="36">
        <f t="shared" si="0"/>
        <v>0</v>
      </c>
      <c r="E20" s="36">
        <f t="shared" si="1"/>
        <v>0</v>
      </c>
      <c r="F20" s="12"/>
      <c r="G20" s="155"/>
      <c r="H20" s="156"/>
      <c r="I20" s="5"/>
      <c r="J20" s="33"/>
      <c r="K20" s="5"/>
      <c r="L20" s="5"/>
      <c r="M20" s="5"/>
      <c r="N20" s="5"/>
      <c r="O20" s="38"/>
    </row>
    <row r="21" spans="2:15" ht="19" customHeight="1" x14ac:dyDescent="0.35">
      <c r="B21" s="50">
        <v>0.54166666666666663</v>
      </c>
      <c r="C21" s="98">
        <v>1459577</v>
      </c>
      <c r="D21" s="51">
        <f>+C21-C16</f>
        <v>548</v>
      </c>
      <c r="E21" s="135">
        <f>+D21*1000/5/3600</f>
        <v>30.444444444444443</v>
      </c>
      <c r="F21" s="52"/>
      <c r="G21" s="168"/>
      <c r="H21" s="169"/>
      <c r="I21" s="9"/>
      <c r="J21" s="39"/>
      <c r="K21" s="9"/>
      <c r="L21" s="9"/>
      <c r="M21" s="9"/>
      <c r="N21" s="9"/>
      <c r="O21" s="38"/>
    </row>
    <row r="22" spans="2:15" ht="19" customHeight="1" x14ac:dyDescent="0.35">
      <c r="B22" s="35">
        <v>0.58333333333333337</v>
      </c>
      <c r="C22" s="6">
        <v>0</v>
      </c>
      <c r="D22" s="36">
        <v>0</v>
      </c>
      <c r="E22" s="36">
        <v>0</v>
      </c>
      <c r="F22" s="13"/>
      <c r="G22" s="155"/>
      <c r="H22" s="156"/>
      <c r="I22" s="9"/>
      <c r="J22" s="39"/>
      <c r="K22" s="9"/>
      <c r="L22" s="9"/>
      <c r="M22" s="9"/>
      <c r="N22" s="5"/>
      <c r="O22" s="41"/>
    </row>
    <row r="23" spans="2:15" ht="19" customHeight="1" x14ac:dyDescent="0.35">
      <c r="B23" s="35">
        <v>0.625</v>
      </c>
      <c r="C23" s="6">
        <v>0</v>
      </c>
      <c r="D23" s="36">
        <f t="shared" si="0"/>
        <v>0</v>
      </c>
      <c r="E23" s="36">
        <f t="shared" si="1"/>
        <v>0</v>
      </c>
      <c r="F23" s="13"/>
      <c r="G23" s="155"/>
      <c r="H23" s="156"/>
      <c r="I23" s="9"/>
      <c r="J23" s="39"/>
      <c r="K23" s="9"/>
      <c r="L23" s="9"/>
      <c r="M23" s="9"/>
      <c r="N23" s="5"/>
      <c r="O23" s="41"/>
    </row>
    <row r="24" spans="2:15" ht="19" customHeight="1" x14ac:dyDescent="0.35">
      <c r="B24" s="35">
        <v>0.66666666666666663</v>
      </c>
      <c r="C24" s="6">
        <v>0</v>
      </c>
      <c r="D24" s="36">
        <f t="shared" si="0"/>
        <v>0</v>
      </c>
      <c r="E24" s="36">
        <f t="shared" si="1"/>
        <v>0</v>
      </c>
      <c r="F24" s="13"/>
      <c r="G24" s="155"/>
      <c r="H24" s="156"/>
      <c r="I24" s="9"/>
      <c r="J24" s="39"/>
      <c r="K24" s="9"/>
      <c r="L24" s="9"/>
      <c r="M24" s="9"/>
      <c r="N24" s="5"/>
      <c r="O24" s="41"/>
    </row>
    <row r="25" spans="2:15" ht="19" customHeight="1" x14ac:dyDescent="0.35">
      <c r="B25" s="35">
        <v>0.70833333333333337</v>
      </c>
      <c r="C25" s="6">
        <v>0</v>
      </c>
      <c r="D25" s="36">
        <f t="shared" si="0"/>
        <v>0</v>
      </c>
      <c r="E25" s="36">
        <f t="shared" si="1"/>
        <v>0</v>
      </c>
      <c r="F25" s="13"/>
      <c r="G25" s="155"/>
      <c r="H25" s="156"/>
      <c r="I25" s="9"/>
      <c r="J25" s="39"/>
      <c r="K25" s="9"/>
      <c r="L25" s="9"/>
      <c r="M25" s="9"/>
      <c r="N25" s="5"/>
      <c r="O25" s="41"/>
    </row>
    <row r="26" spans="2:15" ht="19" customHeight="1" x14ac:dyDescent="0.35">
      <c r="B26" s="50">
        <v>0.75</v>
      </c>
      <c r="C26" s="98">
        <v>1460156</v>
      </c>
      <c r="D26" s="51">
        <f>+C26-C21</f>
        <v>579</v>
      </c>
      <c r="E26" s="135">
        <f>+D26*1000/5/3600</f>
        <v>32.166666666666664</v>
      </c>
      <c r="F26" s="52"/>
      <c r="G26" s="168"/>
      <c r="H26" s="169"/>
      <c r="I26" s="9"/>
      <c r="J26" s="39"/>
      <c r="K26" s="9"/>
      <c r="L26" s="9"/>
      <c r="M26" s="9"/>
      <c r="N26" s="5"/>
      <c r="O26" s="38"/>
    </row>
    <row r="27" spans="2:15" ht="19" customHeight="1" x14ac:dyDescent="0.35">
      <c r="B27" s="35">
        <v>0.79166666666666663</v>
      </c>
      <c r="C27" s="6">
        <v>0</v>
      </c>
      <c r="D27" s="36">
        <v>0</v>
      </c>
      <c r="E27" s="36">
        <v>0</v>
      </c>
      <c r="F27" s="13"/>
      <c r="G27" s="155"/>
      <c r="H27" s="156"/>
      <c r="I27" s="5"/>
      <c r="J27" s="33"/>
      <c r="K27" s="5"/>
      <c r="L27" s="5"/>
      <c r="M27" s="5"/>
      <c r="N27" s="5"/>
      <c r="O27" s="41"/>
    </row>
    <row r="28" spans="2:15" ht="19" customHeight="1" x14ac:dyDescent="0.35">
      <c r="B28" s="35">
        <v>0.83333333333333337</v>
      </c>
      <c r="C28" s="6">
        <v>0</v>
      </c>
      <c r="D28" s="36">
        <f t="shared" si="0"/>
        <v>0</v>
      </c>
      <c r="E28" s="36">
        <f t="shared" si="1"/>
        <v>0</v>
      </c>
      <c r="F28" s="13"/>
      <c r="G28" s="155"/>
      <c r="H28" s="156"/>
      <c r="I28" s="5"/>
      <c r="J28" s="33"/>
      <c r="K28" s="5"/>
      <c r="L28" s="5"/>
      <c r="M28" s="5"/>
      <c r="N28" s="5"/>
      <c r="O28" s="41"/>
    </row>
    <row r="29" spans="2:15" ht="19" customHeight="1" x14ac:dyDescent="0.35">
      <c r="B29" s="35">
        <v>0.875</v>
      </c>
      <c r="C29" s="6">
        <v>0</v>
      </c>
      <c r="D29" s="36">
        <f t="shared" si="0"/>
        <v>0</v>
      </c>
      <c r="E29" s="36">
        <f t="shared" si="1"/>
        <v>0</v>
      </c>
      <c r="F29" s="13"/>
      <c r="G29" s="155"/>
      <c r="H29" s="156"/>
      <c r="I29" s="5"/>
      <c r="J29" s="33"/>
      <c r="K29" s="5"/>
      <c r="L29" s="5"/>
      <c r="M29" s="5"/>
      <c r="N29" s="5"/>
      <c r="O29" s="41"/>
    </row>
    <row r="30" spans="2:15" ht="19" customHeight="1" x14ac:dyDescent="0.35">
      <c r="B30" s="35">
        <v>0.91666666666666663</v>
      </c>
      <c r="C30" s="6">
        <v>0</v>
      </c>
      <c r="D30" s="36">
        <f t="shared" si="0"/>
        <v>0</v>
      </c>
      <c r="E30" s="36">
        <f t="shared" si="1"/>
        <v>0</v>
      </c>
      <c r="F30" s="13"/>
      <c r="G30" s="155"/>
      <c r="H30" s="156"/>
      <c r="I30" s="5"/>
      <c r="J30" s="33"/>
      <c r="K30" s="5"/>
      <c r="L30" s="5"/>
      <c r="M30" s="5"/>
      <c r="N30" s="5"/>
      <c r="O30" s="41"/>
    </row>
    <row r="31" spans="2:15" ht="19" customHeight="1" x14ac:dyDescent="0.35">
      <c r="B31" s="35">
        <v>0.95833333333333337</v>
      </c>
      <c r="C31" s="6">
        <v>0</v>
      </c>
      <c r="D31" s="36">
        <f t="shared" si="0"/>
        <v>0</v>
      </c>
      <c r="E31" s="36">
        <f t="shared" si="1"/>
        <v>0</v>
      </c>
      <c r="F31" s="13"/>
      <c r="G31" s="155"/>
      <c r="H31" s="156"/>
      <c r="I31" s="5"/>
      <c r="J31" s="33"/>
      <c r="K31" s="5"/>
      <c r="L31" s="5"/>
      <c r="M31" s="5"/>
      <c r="N31" s="5"/>
      <c r="O31" s="41"/>
    </row>
    <row r="32" spans="2:15" ht="19" customHeight="1" thickBot="1" x14ac:dyDescent="0.4">
      <c r="B32" s="42">
        <v>1</v>
      </c>
      <c r="C32" s="7">
        <v>0</v>
      </c>
      <c r="D32" s="43">
        <f t="shared" si="0"/>
        <v>0</v>
      </c>
      <c r="E32" s="43">
        <f t="shared" si="1"/>
        <v>0</v>
      </c>
      <c r="F32" s="14"/>
      <c r="G32" s="157"/>
      <c r="H32" s="158"/>
      <c r="I32" s="5"/>
      <c r="J32" s="33"/>
      <c r="K32" s="5"/>
      <c r="L32" s="5"/>
      <c r="M32" s="5"/>
      <c r="N32" s="5"/>
      <c r="O32" s="41"/>
    </row>
    <row r="33" spans="2:15" ht="19" customHeight="1" x14ac:dyDescent="0.35">
      <c r="B33" s="45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5"/>
      <c r="O33" s="46"/>
    </row>
    <row r="34" spans="2:15" ht="19" customHeight="1" x14ac:dyDescent="0.35">
      <c r="B34" s="45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5"/>
      <c r="O34" s="46"/>
    </row>
    <row r="35" spans="2:15" ht="19" customHeight="1" x14ac:dyDescent="0.35">
      <c r="B35" s="45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5"/>
      <c r="O35" s="46"/>
    </row>
    <row r="36" spans="2:15" ht="19" customHeight="1" x14ac:dyDescent="0.35">
      <c r="B36" s="45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5"/>
      <c r="O36" s="46"/>
    </row>
    <row r="37" spans="2:15" ht="19" customHeight="1" x14ac:dyDescent="0.35">
      <c r="B37" s="45"/>
      <c r="C37" s="46"/>
      <c r="D37" s="46"/>
      <c r="E37" s="46"/>
      <c r="F37" s="46"/>
      <c r="G37" s="46"/>
      <c r="H37" s="46" t="s">
        <v>9</v>
      </c>
      <c r="I37" s="46"/>
      <c r="J37" s="46"/>
      <c r="K37" s="46"/>
      <c r="L37" s="46"/>
      <c r="M37" s="46"/>
      <c r="N37" s="5"/>
      <c r="O37" s="46"/>
    </row>
    <row r="38" spans="2:15" ht="19" customHeight="1" x14ac:dyDescent="0.35">
      <c r="B38" s="45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5"/>
      <c r="O38" s="47"/>
    </row>
    <row r="39" spans="2:15" ht="19" customHeight="1" x14ac:dyDescent="0.35">
      <c r="B39" s="45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5"/>
      <c r="O39" s="48"/>
    </row>
    <row r="40" spans="2:15" ht="19" customHeight="1" x14ac:dyDescent="0.35">
      <c r="B40" s="45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5"/>
      <c r="O40" s="48"/>
    </row>
    <row r="41" spans="2:15" ht="19" customHeight="1" x14ac:dyDescent="0.35">
      <c r="B41" s="45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5"/>
      <c r="O41" s="47"/>
    </row>
    <row r="42" spans="2:15" ht="19" customHeight="1" x14ac:dyDescent="0.35">
      <c r="B42" s="45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5"/>
      <c r="O42" s="47"/>
    </row>
    <row r="43" spans="2:15" ht="19" customHeight="1" x14ac:dyDescent="0.35">
      <c r="B43" s="45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5"/>
      <c r="O43" s="47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23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68D00A64C340044AA1CA7AD5C3A6292" ma:contentTypeVersion="17" ma:contentTypeDescription="Crear nuevo documento." ma:contentTypeScope="" ma:versionID="927fe9daa511386527ea7df2ddb4ff58">
  <xsd:schema xmlns:xsd="http://www.w3.org/2001/XMLSchema" xmlns:xs="http://www.w3.org/2001/XMLSchema" xmlns:p="http://schemas.microsoft.com/office/2006/metadata/properties" xmlns:ns2="a8f2a68b-9aa6-4349-b103-4b9a0c10ff88" xmlns:ns3="f6517726-da55-4c10-a4ff-ad3bb36fea5a" targetNamespace="http://schemas.microsoft.com/office/2006/metadata/properties" ma:root="true" ma:fieldsID="19b8314847fdf4473c222c3ad1faebe1" ns2:_="" ns3:_="">
    <xsd:import namespace="a8f2a68b-9aa6-4349-b103-4b9a0c10ff88"/>
    <xsd:import namespace="f6517726-da55-4c10-a4ff-ad3bb36fea5a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ink" minOccurs="0"/>
                <xsd:element ref="ns3:lcf76f155ced4ddcb4097134ff3c332f" minOccurs="0"/>
                <xsd:element ref="ns2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f2a68b-9aa6-4349-b103-4b9a0c10ff8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4065b6c2-4304-4475-9645-c8ba0e365099}" ma:internalName="TaxCatchAll" ma:showField="CatchAllData" ma:web="a8f2a68b-9aa6-4349-b103-4b9a0c10ff8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517726-da55-4c10-a4ff-ad3bb36fea5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ink" ma:index="21" nillable="true" ma:displayName="Link" ma:format="Hyperlink" ma:internalName="Link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lcf76f155ced4ddcb4097134ff3c332f" ma:index="23" nillable="true" ma:taxonomy="true" ma:internalName="lcf76f155ced4ddcb4097134ff3c332f" ma:taxonomyFieldName="MediaServiceImageTags" ma:displayName="Etiquetas de imagen" ma:readOnly="false" ma:fieldId="{5cf76f15-5ced-4ddc-b409-7134ff3c332f}" ma:taxonomyMulti="true" ma:sspId="04059dad-b601-48a5-9c2b-e21d71df0de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6517726-da55-4c10-a4ff-ad3bb36fea5a">
      <Terms xmlns="http://schemas.microsoft.com/office/infopath/2007/PartnerControls"/>
    </lcf76f155ced4ddcb4097134ff3c332f>
    <TaxCatchAll xmlns="a8f2a68b-9aa6-4349-b103-4b9a0c10ff88" xsi:nil="true"/>
    <Link xmlns="f6517726-da55-4c10-a4ff-ad3bb36fea5a">
      <Url xsi:nil="true"/>
      <Description xsi:nil="true"/>
    </Link>
  </documentManagement>
</p:properties>
</file>

<file path=customXml/itemProps1.xml><?xml version="1.0" encoding="utf-8"?>
<ds:datastoreItem xmlns:ds="http://schemas.openxmlformats.org/officeDocument/2006/customXml" ds:itemID="{FFA1E432-7285-4C7E-B820-15F83321D594}"/>
</file>

<file path=customXml/itemProps2.xml><?xml version="1.0" encoding="utf-8"?>
<ds:datastoreItem xmlns:ds="http://schemas.openxmlformats.org/officeDocument/2006/customXml" ds:itemID="{873A604D-CD66-4608-BBB3-DE4760434AFA}"/>
</file>

<file path=customXml/itemProps3.xml><?xml version="1.0" encoding="utf-8"?>
<ds:datastoreItem xmlns:ds="http://schemas.openxmlformats.org/officeDocument/2006/customXml" ds:itemID="{8D572143-0121-46CE-B758-914399A5AE5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32</vt:i4>
      </vt:variant>
      <vt:variant>
        <vt:lpstr>Rangos con nombre</vt:lpstr>
      </vt:variant>
      <vt:variant>
        <vt:i4>31</vt:i4>
      </vt:variant>
    </vt:vector>
  </HeadingPairs>
  <TitlesOfParts>
    <vt:vector size="63" baseType="lpstr">
      <vt:lpstr>Resumen mensual</vt:lpstr>
      <vt:lpstr>Día 1</vt:lpstr>
      <vt:lpstr>Día 2</vt:lpstr>
      <vt:lpstr>Día 3</vt:lpstr>
      <vt:lpstr>Día 4</vt:lpstr>
      <vt:lpstr>Día 5</vt:lpstr>
      <vt:lpstr>DÍa 6</vt:lpstr>
      <vt:lpstr>Día 7</vt:lpstr>
      <vt:lpstr>Día 8</vt:lpstr>
      <vt:lpstr>Día 9</vt:lpstr>
      <vt:lpstr>Día 10</vt:lpstr>
      <vt:lpstr>Día 11</vt:lpstr>
      <vt:lpstr>Día 12</vt:lpstr>
      <vt:lpstr>Día 13</vt:lpstr>
      <vt:lpstr>Día 14</vt:lpstr>
      <vt:lpstr>Día 15</vt:lpstr>
      <vt:lpstr>Día 16</vt:lpstr>
      <vt:lpstr>Día 17</vt:lpstr>
      <vt:lpstr>Día 18</vt:lpstr>
      <vt:lpstr>Día 19</vt:lpstr>
      <vt:lpstr>Día 20</vt:lpstr>
      <vt:lpstr>Día 21</vt:lpstr>
      <vt:lpstr>Día 22</vt:lpstr>
      <vt:lpstr>Día 23</vt:lpstr>
      <vt:lpstr>Día 24</vt:lpstr>
      <vt:lpstr>Día 25</vt:lpstr>
      <vt:lpstr>Día 26</vt:lpstr>
      <vt:lpstr>Día 27</vt:lpstr>
      <vt:lpstr>Día 28</vt:lpstr>
      <vt:lpstr>Día 29</vt:lpstr>
      <vt:lpstr>Día 30</vt:lpstr>
      <vt:lpstr>Día 31</vt:lpstr>
      <vt:lpstr>'Día 1'!Área_de_impresión</vt:lpstr>
      <vt:lpstr>'Día 10'!Área_de_impresión</vt:lpstr>
      <vt:lpstr>'Día 11'!Área_de_impresión</vt:lpstr>
      <vt:lpstr>'Día 12'!Área_de_impresión</vt:lpstr>
      <vt:lpstr>'Día 13'!Área_de_impresión</vt:lpstr>
      <vt:lpstr>'Día 14'!Área_de_impresión</vt:lpstr>
      <vt:lpstr>'Día 15'!Área_de_impresión</vt:lpstr>
      <vt:lpstr>'Día 16'!Área_de_impresión</vt:lpstr>
      <vt:lpstr>'Día 17'!Área_de_impresión</vt:lpstr>
      <vt:lpstr>'Día 18'!Área_de_impresión</vt:lpstr>
      <vt:lpstr>'Día 19'!Área_de_impresión</vt:lpstr>
      <vt:lpstr>'Día 2'!Área_de_impresión</vt:lpstr>
      <vt:lpstr>'Día 20'!Área_de_impresión</vt:lpstr>
      <vt:lpstr>'Día 21'!Área_de_impresión</vt:lpstr>
      <vt:lpstr>'Día 22'!Área_de_impresión</vt:lpstr>
      <vt:lpstr>'Día 23'!Área_de_impresión</vt:lpstr>
      <vt:lpstr>'Día 24'!Área_de_impresión</vt:lpstr>
      <vt:lpstr>'Día 25'!Área_de_impresión</vt:lpstr>
      <vt:lpstr>'Día 26'!Área_de_impresión</vt:lpstr>
      <vt:lpstr>'Día 27'!Área_de_impresión</vt:lpstr>
      <vt:lpstr>'Día 28'!Área_de_impresión</vt:lpstr>
      <vt:lpstr>'Día 29'!Área_de_impresión</vt:lpstr>
      <vt:lpstr>'Día 3'!Área_de_impresión</vt:lpstr>
      <vt:lpstr>'Día 30'!Área_de_impresión</vt:lpstr>
      <vt:lpstr>'Día 31'!Área_de_impresión</vt:lpstr>
      <vt:lpstr>'Día 4'!Área_de_impresión</vt:lpstr>
      <vt:lpstr>'Día 5'!Área_de_impresión</vt:lpstr>
      <vt:lpstr>'DÍa 6'!Área_de_impresión</vt:lpstr>
      <vt:lpstr>'Día 7'!Área_de_impresión</vt:lpstr>
      <vt:lpstr>'Día 8'!Área_de_impresión</vt:lpstr>
      <vt:lpstr>'Día 9'!Área_de_impresión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Vera Santander Dario (Codelco-Salvador)</cp:lastModifiedBy>
  <cp:lastPrinted>2021-03-08T14:24:44Z</cp:lastPrinted>
  <dcterms:created xsi:type="dcterms:W3CDTF">2015-05-02T03:26:21Z</dcterms:created>
  <dcterms:modified xsi:type="dcterms:W3CDTF">2022-12-13T20:48:22Z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0x010100768D00A64C340044AA1CA7AD5C3A6292</vt:lpwstr>
  </property>
</Properties>
</file>